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0.1 БЕРЕЗКА Университетские смены 2026\Транфер\"/>
    </mc:Choice>
  </mc:AlternateContent>
  <xr:revisionPtr revIDLastSave="0" documentId="13_ncr:1_{BE175D03-BD37-49BA-93DC-081AB14E1C01}"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3" l="1"/>
  <c r="N20" i="3" s="1"/>
  <c r="L20" i="3"/>
  <c r="K20" i="3"/>
  <c r="H20" i="3"/>
  <c r="I20" i="3" s="1"/>
  <c r="J20" i="3" s="1"/>
  <c r="M19" i="3"/>
  <c r="N19" i="3" s="1"/>
  <c r="L19" i="3"/>
  <c r="K19" i="3"/>
  <c r="H19" i="3"/>
  <c r="I19" i="3" s="1"/>
  <c r="J19" i="3" s="1"/>
  <c r="M18" i="3"/>
  <c r="N18" i="3" s="1"/>
  <c r="L18" i="3"/>
  <c r="K18" i="3"/>
  <c r="H18" i="3"/>
  <c r="I18" i="3" s="1"/>
  <c r="J18" i="3" s="1"/>
  <c r="M17" i="3"/>
  <c r="N17" i="3" s="1"/>
  <c r="L17" i="3"/>
  <c r="K17" i="3"/>
  <c r="H17" i="3"/>
  <c r="I17" i="3" s="1"/>
  <c r="J17" i="3" s="1"/>
  <c r="M16" i="3"/>
  <c r="N16" i="3" s="1"/>
  <c r="L16" i="3"/>
  <c r="K16" i="3"/>
  <c r="H16" i="3"/>
  <c r="I16" i="3" s="1"/>
  <c r="J16" i="3" s="1"/>
  <c r="M15" i="3"/>
  <c r="N15" i="3" s="1"/>
  <c r="L15" i="3"/>
  <c r="K15" i="3"/>
  <c r="H15" i="3"/>
  <c r="I15" i="3" s="1"/>
  <c r="J15" i="3" s="1"/>
  <c r="M14" i="3"/>
  <c r="N14" i="3" s="1"/>
  <c r="L14" i="3"/>
  <c r="K14" i="3"/>
  <c r="H14" i="3"/>
  <c r="I14" i="3" s="1"/>
  <c r="J14" i="3" s="1"/>
  <c r="M13" i="3"/>
  <c r="N13" i="3" s="1"/>
  <c r="L13" i="3"/>
  <c r="K13" i="3"/>
  <c r="H13" i="3"/>
  <c r="I13" i="3" s="1"/>
  <c r="J13" i="3" s="1"/>
  <c r="M12" i="3"/>
  <c r="N12" i="3" s="1"/>
  <c r="L12" i="3"/>
  <c r="K12" i="3"/>
  <c r="H12" i="3"/>
  <c r="I12" i="3" s="1"/>
  <c r="J12" i="3" s="1"/>
  <c r="M11" i="3"/>
  <c r="N11" i="3" s="1"/>
  <c r="L11" i="3"/>
  <c r="K11" i="3"/>
  <c r="H11" i="3"/>
  <c r="I11" i="3" s="1"/>
  <c r="J11" i="3" s="1"/>
  <c r="N21" i="3" l="1"/>
  <c r="E23" i="3" s="1"/>
</calcChain>
</file>

<file path=xl/sharedStrings.xml><?xml version="1.0" encoding="utf-8"?>
<sst xmlns="http://schemas.openxmlformats.org/spreadsheetml/2006/main" count="50" uniqueCount="41">
  <si>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</si>
  <si>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</si>
  <si>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</si>
  <si>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</si>
  <si>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</si>
  <si>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</si>
  <si>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</si>
  <si>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</si>
  <si>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</si>
  <si>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</si>
  <si>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</si>
  <si>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</si>
  <si>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</si>
  <si>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</si>
  <si>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</si>
  <si>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</si>
  <si>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</si>
  <si>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</si>
  <si>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</si>
  <si>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</si>
  <si>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</si>
  <si>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</si>
  <si>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</si>
  <si>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</si>
  <si>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</si>
  <si>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</si>
  <si>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</si>
  <si>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(Семьдесят одна тысяча) рублей 00 копеек</t>
  </si>
  <si>
    <t xml:space="preserve">Оказание услуг  по перевозке пассажиров и багажа в рамках образовательно-туристской программы профильного лагеря гуманитарного направления  «Университетская смена РГУ имени С.А. Есенина»
</t>
  </si>
  <si>
    <t>Начальная (максимальная) цена контракта на оказание услуг по перевозке пассажиров и багажа в рамках образовательно-туристской программы профильного лагеря гуманитарного направления  «Университетская смена РГУ имени С.А. Есенина» на основе минимальной цены из 3-х коммерческих предложений методом анализа рынка (всего запрошено 3 коммерческих предложений)</t>
  </si>
  <si>
    <t>усл.ед.</t>
  </si>
  <si>
    <r>
      <t xml:space="preserve">Транспортные услуги 02.07.2026
</t>
    </r>
    <r>
      <rPr>
        <sz val="8"/>
        <color rgb="FF000000"/>
        <rFont val="Times New Roman"/>
        <family val="1"/>
        <charset val="204"/>
      </rPr>
      <t>(08:30-9:30 от общежития (г. Рязань, Касимовское шоссе, д. 25) до РГУ имени С.А. Есенина (г. Рязань, ул. Свободы, д.46); 
19:00 –21.30 – РГУ имени С.А. Есенина (г. Рязань, ул. Свободы, д.46) – автобусная экскурсия по городу – общежитие (г. Рязань, Касимовское шоссе,
 д. 25))</t>
    </r>
  </si>
  <si>
    <r>
      <t xml:space="preserve">Транспортные услуги 03.07.2026
</t>
    </r>
    <r>
      <rPr>
        <sz val="8"/>
        <color rgb="FF000000"/>
        <rFont val="Times New Roman"/>
        <family val="1"/>
        <charset val="204"/>
      </rPr>
      <t>(08:30-09:30 от общежития (г. Рязань, Касимовское шоссе, д. 25) до РГУ имени С.А. Есенина (г. Рязань, ул. Свободы, д.46);
21:00-22:00 от Дома Молодежи (г. Рязань, ул. Соборная, д. 14) до общежития (г. Рязань, Касимовское шоссе, д. 25))</t>
    </r>
  </si>
  <si>
    <r>
      <t xml:space="preserve">Транспортные услуги 04.07.2026
</t>
    </r>
    <r>
      <rPr>
        <sz val="8"/>
        <color rgb="FF000000"/>
        <rFont val="Times New Roman"/>
        <family val="1"/>
        <charset val="204"/>
      </rPr>
      <t>(08:30-09:30 от общежития (г. Рязань, Касимовское шоссе, д. 25) до РГУ имени С.А. Есенина (г. Рязань, ул. Свободы, д.46);
19:30-20:30 от РГУ имени С.А. Есенина (г. Рязань, ул. Свободы, д.46) 
до общежития (г. Рязань, Касимовское шоссе, д. 25))</t>
    </r>
  </si>
  <si>
    <r>
      <t xml:space="preserve">Транспортные услуги 05.07.2026
</t>
    </r>
    <r>
      <rPr>
        <sz val="8"/>
        <color rgb="FF000000"/>
        <rFont val="Times New Roman"/>
        <family val="1"/>
        <charset val="204"/>
      </rPr>
      <t>(08:30-09:30 от общежития (г. Рязань, Касимовское шоссе, д. 25) до РГУ имени С.А. Есенина (г. Рязань, ул. Свободы, д.46);
19:30-20:30 от РГУ имени С.А. Есенина (г. Рязань, ул. Свободы, д.46) 
до общежития (г. Рязань, Касимовское шоссе, д. 25))</t>
    </r>
  </si>
  <si>
    <r>
      <t xml:space="preserve">Транспортные услуги 06.07.2026
</t>
    </r>
    <r>
      <rPr>
        <sz val="8"/>
        <color rgb="FF000000"/>
        <rFont val="Times New Roman"/>
        <family val="1"/>
        <charset val="204"/>
      </rPr>
      <t>(08:30-09:30 от общежития (г. Рязань, Касимовское шоссе, д. 25) до РГУ имени С.А. Есенина (г. Рязань, ул. Свободы, д.46);
14:00-20:00 – РГУ имени С.А. Есенина (г. Рязань, ул. Свободы, д.46) – 
п. Солотча (Рязань, р-он Солотча, пл. Монастырская) – РГУ имени С.А. Есенина (г. Рязань, ул. Свободы, д.46) – общежитие (г. Рязань, Касимовское шоссе, д. 25))</t>
    </r>
  </si>
  <si>
    <r>
      <t xml:space="preserve">Транспортные услуги 07.07.2026
</t>
    </r>
    <r>
      <rPr>
        <sz val="8"/>
        <color rgb="FF000000"/>
        <rFont val="Times New Roman"/>
        <family val="1"/>
        <charset val="204"/>
      </rPr>
      <t>(08:30-09:30 от общежития (г. Рязань, Касимовское шоссе, д. 25) до РГУ имени С.А. Есенина (г. Рязань, ул. Свободы, д.46);
14:00-20:00 – РГУ имени С.А. Есенина (г. Рязань, ул. Свободы, д.46) – музей-заповедник С.А. Есенина (Рязанская обл., Рыбновский р-он, с. Константиново) – РГУ имени С.А. Есенина (г. Рязань, ул. Свободы, д.46) – общежитие (г. Рязань, Касимовское шоссе, д. 25))</t>
    </r>
  </si>
  <si>
    <r>
      <t xml:space="preserve">Транспортные услуги 08.07.2026
</t>
    </r>
    <r>
      <rPr>
        <sz val="8"/>
        <color rgb="FF000000"/>
        <rFont val="Times New Roman"/>
        <family val="1"/>
        <charset val="204"/>
      </rPr>
      <t>(08:30-13:00 – общежитие (г. Рязань, Касимовское шоссе, д. 25) – РГУ имени С.А. Есенина (г. Рязань, ул. Свободы, д.46) – пл. Маргелова (г. Рязань, пл. Маргелова) – РГУ имени С.А. Есенина (г. Рязань, ул. Свободы, д.46) – общежитие (г. Рязань, Касимовское шоссе, д. 25);
18:00-20:00 – общежитие (г. Рязань, Касимовское шоссе, д. 25) – РГУ имени С.А. Есенина (г. Рязань, ул. Свободы, д.46) – общежитие (г. Рязань, Касимовское шоссе, д. 25))</t>
    </r>
  </si>
  <si>
    <r>
      <t xml:space="preserve">Транспортные услуги 09.07.2026
</t>
    </r>
    <r>
      <rPr>
        <sz val="8"/>
        <color rgb="FF000000"/>
        <rFont val="Times New Roman"/>
        <family val="1"/>
        <charset val="204"/>
      </rPr>
      <t>(08:30-09:30 от общежития (г. Рязань, Касимовское шоссе, д. 25) до РГУ имени С.А. Есенина (г. Рязань, ул. Свободы, д.46);
17:00-19:00 – РГУ имени С.А. Есенина (г. Рязань, ул. Ленина, д. 20) – общежитие (г. Рязань, Касимовское шоссе, д. 25) – РГУ имени С.А. Есенина 
(г. Рязань, ул. Свободы, д.46);
22:00-23:00 от РГУ имени С.А. Есенина (г. Рязань, ул. Свободы, д.46) 
до общежития (г. Рязань, Касимовское шоссе, д. 25))</t>
    </r>
  </si>
  <si>
    <r>
      <t xml:space="preserve">Транспортные услуги 10.07.2026
</t>
    </r>
    <r>
      <rPr>
        <sz val="8"/>
        <color rgb="FF000000"/>
        <rFont val="Times New Roman"/>
        <family val="1"/>
        <charset val="204"/>
      </rPr>
      <t>(08:30-09:30 от общежития (г. Рязань, Касимовское шоссе, д. 25) до РГУ имени С.А. Есенина (г. Рязань, ул. Свободы, д.46);
11:00-12:00 от общежития (г. Рязань, Касимовское шоссе, д. 25) 
до железнодорожного вокзала Рязань-2 (г. Рязань, пл. Димитрова, д.1) (транспортировка вместе с багажом); 
12:00-14:00 общежитие (г. Рязань, Касимовское шоссе, д. 25) – РГУ имени С.А. Есенина (г. Рязань, ул. Свободы, д.46) – общежитие (г. Рязань, Касимовское шоссе, д. 25);
15:00-16:00 от общежития (г. Рязань, Касимовское шоссе, д. 25) 
до железнодорожного вокзала Рязань-2 (г. Рязань, пл. Димитрова, д.1) (транспортировка вместе с багажом);
18:00-19:00 от общежития (г. Рязань, Касимовское шоссе, д. 25) 
до железнодорожного вокзала Рязань-2 (г. Рязань, пл. Димитрова, д.1) (транспортировка вместе с багажом))</t>
    </r>
  </si>
  <si>
    <r>
      <t xml:space="preserve">Транспортные услуги 01.07.2026
</t>
    </r>
    <r>
      <rPr>
        <sz val="8"/>
        <color rgb="FF000000"/>
        <rFont val="Times New Roman"/>
        <family val="1"/>
        <charset val="204"/>
      </rPr>
      <t>(03:00-04:00 от железнодорожного вокзала Рязань-2 (г. Рязань, пл. Димитрова, д.1) до общежития (г. Рязань, Касимовское шоссе, д. 25) (транспортировка вместе с багажом); 
08:00-09:00 от железнодорожного вокзала Рязань-2 (г. Рязань, пл. Димитрова, д.1) до общежития (г. Рязань, Касимовское шоссе, д. 25) (транспортировка вместе с багажом); 
10:00-11:00 от железнодорожного вокзала Рязань-2 (г. Рязань, пл. Димитрова, д.1) до общежития (г. Рязань, Касимовское шоссе, д. 25) (транспортировка вместе с багажом); 
18:00-19:30 – общежитие (г. Рязань, Касимовское шоссе, д. 25) – РГУ имени С.А. Есенина (г. Рязань, ул. Свободы, д.46) – общежитие (г. Рязань, Касимовское шоссе, д.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</si>
</sst>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
      <sz val="8"/>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43">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view="pageBreakPreview" zoomScale="85" zoomScaleNormal="85" zoomScaleSheetLayoutView="85" workbookViewId="0">
      <selection activeCell="B11" sqref="B11"/>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4" t="s">
        <v>16</v>
      </c>
      <c r="B2" s="24"/>
      <c r="C2" s="24"/>
      <c r="D2" s="24"/>
      <c r="E2" s="24"/>
      <c r="F2" s="24"/>
      <c r="G2" s="24"/>
      <c r="H2" s="24"/>
      <c r="I2" s="24"/>
      <c r="J2" s="24"/>
      <c r="K2" s="24"/>
      <c r="L2" s="24"/>
      <c r="M2" s="24"/>
      <c r="N2" s="24"/>
    </row>
    <row r="3" spans="1:19" ht="27.75" customHeight="1" x14ac:dyDescent="0.2">
      <c r="A3" s="30" t="s">
        <v>13</v>
      </c>
      <c r="B3" s="30"/>
      <c r="C3" s="30"/>
      <c r="D3" s="30"/>
      <c r="E3" s="30"/>
      <c r="F3" s="30"/>
      <c r="G3" s="30"/>
      <c r="H3" s="30"/>
      <c r="I3" s="30"/>
      <c r="J3" s="30"/>
      <c r="K3" s="30"/>
      <c r="L3" s="30"/>
      <c r="M3" s="30"/>
      <c r="N3" s="30"/>
    </row>
    <row r="4" spans="1:19" s="2" customFormat="1" ht="12.75" customHeight="1" x14ac:dyDescent="0.3">
      <c r="A4" s="38" t="s">
        <v>20</v>
      </c>
      <c r="B4" s="38"/>
      <c r="C4" s="38"/>
      <c r="D4" s="38"/>
      <c r="E4" s="38"/>
      <c r="F4" s="38"/>
      <c r="G4" s="38"/>
      <c r="H4" s="38"/>
      <c r="I4" s="38"/>
      <c r="J4" s="38"/>
      <c r="K4" s="38"/>
      <c r="L4" s="38"/>
      <c r="M4" s="38"/>
      <c r="N4" s="38"/>
      <c r="O4" s="6"/>
      <c r="P4" s="6"/>
      <c r="Q4" s="6"/>
      <c r="R4" s="7"/>
      <c r="S4" s="7"/>
    </row>
    <row r="5" spans="1:19" ht="27.75" customHeight="1" x14ac:dyDescent="0.2">
      <c r="A5" s="30" t="s">
        <v>29</v>
      </c>
      <c r="B5" s="30"/>
      <c r="C5" s="30"/>
      <c r="D5" s="30"/>
      <c r="E5" s="30"/>
      <c r="F5" s="30"/>
      <c r="G5" s="30"/>
      <c r="H5" s="30"/>
      <c r="I5" s="30"/>
      <c r="J5" s="30"/>
      <c r="K5" s="30"/>
      <c r="L5" s="30"/>
      <c r="M5" s="30"/>
      <c r="N5" s="30"/>
    </row>
    <row r="6" spans="1:19" ht="49.5" customHeight="1" x14ac:dyDescent="0.25">
      <c r="A6" s="25" t="s">
        <v>21</v>
      </c>
      <c r="B6" s="25"/>
      <c r="C6" s="25"/>
      <c r="D6" s="25"/>
      <c r="E6" s="25"/>
      <c r="F6" s="25"/>
      <c r="G6" s="25"/>
      <c r="H6" s="25"/>
      <c r="I6" s="25"/>
      <c r="J6" s="25"/>
      <c r="K6" s="25"/>
      <c r="L6" s="25"/>
      <c r="M6" s="25"/>
      <c r="N6" s="25"/>
    </row>
    <row r="7" spans="1:19" ht="25.5" customHeight="1" x14ac:dyDescent="0.2">
      <c r="A7" s="26" t="s">
        <v>28</v>
      </c>
      <c r="B7" s="26"/>
      <c r="C7" s="26"/>
      <c r="D7" s="26"/>
      <c r="E7" s="26"/>
      <c r="F7" s="26"/>
      <c r="G7" s="26"/>
      <c r="H7" s="26"/>
      <c r="I7" s="26"/>
      <c r="J7" s="26"/>
      <c r="K7" s="26"/>
      <c r="L7" s="26"/>
      <c r="M7" s="26"/>
      <c r="N7" s="26"/>
    </row>
    <row r="8" spans="1:19" ht="28.5" customHeight="1" x14ac:dyDescent="0.2">
      <c r="A8" s="27"/>
      <c r="B8" s="27" t="s">
        <v>12</v>
      </c>
      <c r="C8" s="27" t="s">
        <v>0</v>
      </c>
      <c r="D8" s="27" t="s">
        <v>1</v>
      </c>
      <c r="E8" s="27" t="s">
        <v>2</v>
      </c>
      <c r="F8" s="27"/>
      <c r="G8" s="27"/>
      <c r="H8" s="29" t="s">
        <v>18</v>
      </c>
      <c r="I8" s="29"/>
      <c r="J8" s="29"/>
      <c r="K8" s="31" t="s">
        <v>5</v>
      </c>
      <c r="L8" s="31"/>
      <c r="M8" s="31"/>
      <c r="N8" s="31"/>
    </row>
    <row r="9" spans="1:19" ht="72" customHeight="1" x14ac:dyDescent="0.2">
      <c r="A9" s="27"/>
      <c r="B9" s="27"/>
      <c r="C9" s="27"/>
      <c r="D9" s="27"/>
      <c r="E9" s="27" t="s">
        <v>6</v>
      </c>
      <c r="F9" s="27" t="s">
        <v>7</v>
      </c>
      <c r="G9" s="27" t="s">
        <v>8</v>
      </c>
      <c r="H9" s="31" t="s">
        <v>3</v>
      </c>
      <c r="I9" s="5" t="s">
        <v>9</v>
      </c>
      <c r="J9" s="5" t="s">
        <v>10</v>
      </c>
      <c r="K9" s="39" t="s">
        <v>17</v>
      </c>
      <c r="L9" s="41" t="s">
        <v>4</v>
      </c>
      <c r="M9" s="31" t="s">
        <v>26</v>
      </c>
      <c r="N9" s="31" t="s">
        <v>19</v>
      </c>
    </row>
    <row r="10" spans="1:19" ht="39" customHeight="1" x14ac:dyDescent="0.2">
      <c r="A10" s="28"/>
      <c r="B10" s="28"/>
      <c r="C10" s="28"/>
      <c r="D10" s="28"/>
      <c r="E10" s="28"/>
      <c r="F10" s="28"/>
      <c r="G10" s="28"/>
      <c r="H10" s="32"/>
      <c r="I10" s="8"/>
      <c r="J10" s="8"/>
      <c r="K10" s="40"/>
      <c r="L10" s="42"/>
      <c r="M10" s="32"/>
      <c r="N10" s="32"/>
    </row>
    <row r="11" spans="1:19" ht="111.75" customHeight="1" x14ac:dyDescent="0.2">
      <c r="A11" s="16">
        <v>1</v>
      </c>
      <c r="B11" s="19" t="s">
        <v>40</v>
      </c>
      <c r="C11" s="11" t="s">
        <v>30</v>
      </c>
      <c r="D11" s="14">
        <v>1</v>
      </c>
      <c r="E11" s="13">
        <v>28000</v>
      </c>
      <c r="F11" s="13">
        <v>27000</v>
      </c>
      <c r="G11" s="13">
        <v>25000</v>
      </c>
      <c r="H11" s="9">
        <f t="shared" ref="H11" si="0">AVERAGE(E11:G11)</f>
        <v>26666.666666666668</v>
      </c>
      <c r="I11" s="9">
        <f t="shared" ref="I11" si="1">SQRT(((SUM((POWER(E11-H11,2)),(POWER(F11-H11,2)),(POWER(G11-H11,2)))/(COLUMNS(E11:G11)-1))))</f>
        <v>1527.5252316519466</v>
      </c>
      <c r="J11" s="9">
        <f t="shared" ref="J11" si="2">I11/H11*100</f>
        <v>5.7282196186947996</v>
      </c>
      <c r="K11" s="10">
        <f t="shared" ref="K11" si="3">((D11/3)*(SUM(E11:G11)))</f>
        <v>26666.666666666664</v>
      </c>
      <c r="L11" s="9">
        <f t="shared" ref="L11" si="4">AVERAGE(E11:G11)</f>
        <v>26666.666666666668</v>
      </c>
      <c r="M11" s="12">
        <f t="shared" ref="M11" si="5">MIN(E11:G11)</f>
        <v>25000</v>
      </c>
      <c r="N11" s="3">
        <f t="shared" ref="N11" si="6">M11*D11</f>
        <v>25000</v>
      </c>
    </row>
    <row r="12" spans="1:19" ht="81" customHeight="1" x14ac:dyDescent="0.2">
      <c r="A12" s="18">
        <v>2</v>
      </c>
      <c r="B12" s="21" t="s">
        <v>31</v>
      </c>
      <c r="C12" s="11" t="s">
        <v>30</v>
      </c>
      <c r="D12" s="21">
        <v>1</v>
      </c>
      <c r="E12" s="13">
        <v>16500</v>
      </c>
      <c r="F12" s="13">
        <v>16000</v>
      </c>
      <c r="G12" s="13">
        <v>15000</v>
      </c>
      <c r="H12" s="9">
        <f t="shared" ref="H12:H16" si="7">AVERAGE(E12:G12)</f>
        <v>15833.333333333334</v>
      </c>
      <c r="I12" s="9">
        <f t="shared" ref="I12:I16" si="8">SQRT(((SUM((POWER(E12-H12,2)),(POWER(F12-H12,2)),(POWER(G12-H12,2)))/(COLUMNS(E12:G12)-1))))</f>
        <v>763.76261582597328</v>
      </c>
      <c r="J12" s="9">
        <f t="shared" ref="J12:J16" si="9">I12/H12*100</f>
        <v>4.8237638894271999</v>
      </c>
      <c r="K12" s="10">
        <f t="shared" ref="K12:K16" si="10">((D12/3)*(SUM(E12:G12)))</f>
        <v>15833.333333333332</v>
      </c>
      <c r="L12" s="9">
        <f t="shared" ref="L12:L16" si="11">AVERAGE(E12:G12)</f>
        <v>15833.333333333334</v>
      </c>
      <c r="M12" s="12">
        <f t="shared" ref="M12:M16" si="12">MIN(E12:G12)</f>
        <v>15000</v>
      </c>
      <c r="N12" s="3">
        <f t="shared" ref="N12:N16" si="13">M12*D12</f>
        <v>15000</v>
      </c>
    </row>
    <row r="13" spans="1:19" ht="64.5" customHeight="1" x14ac:dyDescent="0.2">
      <c r="A13" s="18">
        <v>3</v>
      </c>
      <c r="B13" s="19" t="s">
        <v>32</v>
      </c>
      <c r="C13" s="11" t="s">
        <v>30</v>
      </c>
      <c r="D13" s="21">
        <v>1</v>
      </c>
      <c r="E13" s="13">
        <v>16500</v>
      </c>
      <c r="F13" s="13">
        <v>16000</v>
      </c>
      <c r="G13" s="13">
        <v>15000</v>
      </c>
      <c r="H13" s="9">
        <f t="shared" si="7"/>
        <v>15833.333333333334</v>
      </c>
      <c r="I13" s="9">
        <f t="shared" si="8"/>
        <v>763.76261582597328</v>
      </c>
      <c r="J13" s="9">
        <f t="shared" si="9"/>
        <v>4.8237638894271999</v>
      </c>
      <c r="K13" s="10">
        <f t="shared" si="10"/>
        <v>15833.333333333332</v>
      </c>
      <c r="L13" s="9">
        <f t="shared" si="11"/>
        <v>15833.333333333334</v>
      </c>
      <c r="M13" s="12">
        <f t="shared" si="12"/>
        <v>15000</v>
      </c>
      <c r="N13" s="3">
        <f t="shared" si="13"/>
        <v>15000</v>
      </c>
    </row>
    <row r="14" spans="1:19" ht="69.75" customHeight="1" x14ac:dyDescent="0.2">
      <c r="A14" s="18">
        <v>4</v>
      </c>
      <c r="B14" s="21" t="s">
        <v>33</v>
      </c>
      <c r="C14" s="11" t="s">
        <v>30</v>
      </c>
      <c r="D14" s="21">
        <v>1</v>
      </c>
      <c r="E14" s="13">
        <v>16500</v>
      </c>
      <c r="F14" s="13">
        <v>16000</v>
      </c>
      <c r="G14" s="13">
        <v>15000</v>
      </c>
      <c r="H14" s="9">
        <f t="shared" si="7"/>
        <v>15833.333333333334</v>
      </c>
      <c r="I14" s="9">
        <f t="shared" si="8"/>
        <v>763.76261582597328</v>
      </c>
      <c r="J14" s="9">
        <f t="shared" si="9"/>
        <v>4.8237638894271999</v>
      </c>
      <c r="K14" s="10">
        <f t="shared" si="10"/>
        <v>15833.333333333332</v>
      </c>
      <c r="L14" s="9">
        <f t="shared" si="11"/>
        <v>15833.333333333334</v>
      </c>
      <c r="M14" s="12">
        <f t="shared" si="12"/>
        <v>15000</v>
      </c>
      <c r="N14" s="3">
        <f t="shared" si="13"/>
        <v>15000</v>
      </c>
    </row>
    <row r="15" spans="1:19" ht="65.25" customHeight="1" x14ac:dyDescent="0.2">
      <c r="A15" s="18">
        <v>5</v>
      </c>
      <c r="B15" s="21" t="s">
        <v>34</v>
      </c>
      <c r="C15" s="11" t="s">
        <v>30</v>
      </c>
      <c r="D15" s="21">
        <v>1</v>
      </c>
      <c r="E15" s="13">
        <v>16500</v>
      </c>
      <c r="F15" s="13">
        <v>16000</v>
      </c>
      <c r="G15" s="13">
        <v>15000</v>
      </c>
      <c r="H15" s="9">
        <f t="shared" si="7"/>
        <v>15833.333333333334</v>
      </c>
      <c r="I15" s="9">
        <f t="shared" si="8"/>
        <v>763.76261582597328</v>
      </c>
      <c r="J15" s="9">
        <f t="shared" si="9"/>
        <v>4.8237638894271999</v>
      </c>
      <c r="K15" s="10">
        <f t="shared" si="10"/>
        <v>15833.333333333332</v>
      </c>
      <c r="L15" s="9">
        <f t="shared" si="11"/>
        <v>15833.333333333334</v>
      </c>
      <c r="M15" s="12">
        <f t="shared" si="12"/>
        <v>15000</v>
      </c>
      <c r="N15" s="3">
        <f t="shared" si="13"/>
        <v>15000</v>
      </c>
    </row>
    <row r="16" spans="1:19" ht="75.75" customHeight="1" x14ac:dyDescent="0.2">
      <c r="A16" s="18">
        <v>6</v>
      </c>
      <c r="B16" s="21" t="s">
        <v>35</v>
      </c>
      <c r="C16" s="11" t="s">
        <v>30</v>
      </c>
      <c r="D16" s="21">
        <v>1</v>
      </c>
      <c r="E16" s="13">
        <v>33500</v>
      </c>
      <c r="F16" s="13">
        <v>32500</v>
      </c>
      <c r="G16" s="13">
        <v>30000</v>
      </c>
      <c r="H16" s="9">
        <f t="shared" si="7"/>
        <v>32000</v>
      </c>
      <c r="I16" s="9">
        <f t="shared" si="8"/>
        <v>1802.7756377319947</v>
      </c>
      <c r="J16" s="9">
        <f t="shared" si="9"/>
        <v>5.633673867912484</v>
      </c>
      <c r="K16" s="10">
        <f t="shared" si="10"/>
        <v>32000</v>
      </c>
      <c r="L16" s="9">
        <f t="shared" si="11"/>
        <v>32000</v>
      </c>
      <c r="M16" s="12">
        <f t="shared" si="12"/>
        <v>30000</v>
      </c>
      <c r="N16" s="3">
        <f t="shared" si="13"/>
        <v>30000</v>
      </c>
    </row>
    <row r="17" spans="1:14" ht="78" customHeight="1" x14ac:dyDescent="0.2">
      <c r="A17" s="18">
        <v>7</v>
      </c>
      <c r="B17" s="21" t="s">
        <v>36</v>
      </c>
      <c r="C17" s="11" t="s">
        <v>30</v>
      </c>
      <c r="D17" s="21">
        <v>1</v>
      </c>
      <c r="E17" s="13">
        <v>38000</v>
      </c>
      <c r="F17" s="13">
        <v>37500</v>
      </c>
      <c r="G17" s="13">
        <v>35000</v>
      </c>
      <c r="H17" s="9">
        <f t="shared" ref="H17:H18" si="14">AVERAGE(E17:G17)</f>
        <v>36833.333333333336</v>
      </c>
      <c r="I17" s="9">
        <f t="shared" ref="I17:I18" si="15">SQRT(((SUM((POWER(E17-H17,2)),(POWER(F17-H17,2)),(POWER(G17-H17,2)))/(COLUMNS(E17:G17)-1))))</f>
        <v>1607.275126832159</v>
      </c>
      <c r="J17" s="9">
        <f t="shared" ref="J17:J18" si="16">I17/H17*100</f>
        <v>4.3636428782773544</v>
      </c>
      <c r="K17" s="10">
        <f t="shared" ref="K17:K18" si="17">((D17/3)*(SUM(E17:G17)))</f>
        <v>36833.333333333328</v>
      </c>
      <c r="L17" s="9">
        <f t="shared" ref="L17:L18" si="18">AVERAGE(E17:G17)</f>
        <v>36833.333333333336</v>
      </c>
      <c r="M17" s="12">
        <f t="shared" ref="M17:M18" si="19">MIN(E17:G17)</f>
        <v>35000</v>
      </c>
      <c r="N17" s="3">
        <f t="shared" ref="N17:N18" si="20">M17*D17</f>
        <v>35000</v>
      </c>
    </row>
    <row r="18" spans="1:14" ht="78.75" customHeight="1" x14ac:dyDescent="0.2">
      <c r="A18" s="18">
        <v>8</v>
      </c>
      <c r="B18" s="21" t="s">
        <v>37</v>
      </c>
      <c r="C18" s="11" t="s">
        <v>30</v>
      </c>
      <c r="D18" s="21">
        <v>1</v>
      </c>
      <c r="E18" s="13">
        <v>27500</v>
      </c>
      <c r="F18" s="13">
        <v>27000</v>
      </c>
      <c r="G18" s="13">
        <v>25000</v>
      </c>
      <c r="H18" s="9">
        <f t="shared" si="14"/>
        <v>26500</v>
      </c>
      <c r="I18" s="9">
        <f t="shared" si="15"/>
        <v>1322.8756555322952</v>
      </c>
      <c r="J18" s="9">
        <f t="shared" si="16"/>
        <v>4.9919836057822469</v>
      </c>
      <c r="K18" s="10">
        <f t="shared" si="17"/>
        <v>26500</v>
      </c>
      <c r="L18" s="9">
        <f t="shared" si="18"/>
        <v>26500</v>
      </c>
      <c r="M18" s="12">
        <f t="shared" si="19"/>
        <v>25000</v>
      </c>
      <c r="N18" s="3">
        <f t="shared" si="20"/>
        <v>25000</v>
      </c>
    </row>
    <row r="19" spans="1:14" ht="97.5" customHeight="1" x14ac:dyDescent="0.2">
      <c r="A19" s="20">
        <v>9</v>
      </c>
      <c r="B19" s="21" t="s">
        <v>38</v>
      </c>
      <c r="C19" s="11" t="s">
        <v>30</v>
      </c>
      <c r="D19" s="21">
        <v>1</v>
      </c>
      <c r="E19" s="13">
        <v>27500</v>
      </c>
      <c r="F19" s="13">
        <v>27000</v>
      </c>
      <c r="G19" s="13">
        <v>25000</v>
      </c>
      <c r="H19" s="9">
        <f t="shared" ref="H19:H20" si="21">AVERAGE(E19:G19)</f>
        <v>26500</v>
      </c>
      <c r="I19" s="9">
        <f t="shared" ref="I19:I20" si="22">SQRT(((SUM((POWER(E19-H19,2)),(POWER(F19-H19,2)),(POWER(G19-H19,2)))/(COLUMNS(E19:G19)-1))))</f>
        <v>1322.8756555322952</v>
      </c>
      <c r="J19" s="9">
        <f t="shared" ref="J19:J20" si="23">I19/H19*100</f>
        <v>4.9919836057822469</v>
      </c>
      <c r="K19" s="10">
        <f t="shared" ref="K19:K20" si="24">((D19/3)*(SUM(E19:G19)))</f>
        <v>26500</v>
      </c>
      <c r="L19" s="9">
        <f t="shared" ref="L19:L20" si="25">AVERAGE(E19:G19)</f>
        <v>26500</v>
      </c>
      <c r="M19" s="12">
        <f t="shared" ref="M19:M20" si="26">MIN(E19:G19)</f>
        <v>25000</v>
      </c>
      <c r="N19" s="3">
        <f t="shared" ref="N19:N20" si="27">M19*D19</f>
        <v>25000</v>
      </c>
    </row>
    <row r="20" spans="1:14" ht="136.5" customHeight="1" x14ac:dyDescent="0.2">
      <c r="A20" s="20">
        <v>10</v>
      </c>
      <c r="B20" s="21" t="s">
        <v>39</v>
      </c>
      <c r="C20" s="11" t="s">
        <v>30</v>
      </c>
      <c r="D20" s="21">
        <v>1</v>
      </c>
      <c r="E20" s="13">
        <v>53000</v>
      </c>
      <c r="F20" s="13">
        <v>53000</v>
      </c>
      <c r="G20" s="13">
        <v>50000</v>
      </c>
      <c r="H20" s="9">
        <f t="shared" si="21"/>
        <v>52000</v>
      </c>
      <c r="I20" s="9">
        <f t="shared" si="22"/>
        <v>1732.0508075688772</v>
      </c>
      <c r="J20" s="9">
        <f t="shared" si="23"/>
        <v>3.330866937632456</v>
      </c>
      <c r="K20" s="10">
        <f t="shared" si="24"/>
        <v>52000</v>
      </c>
      <c r="L20" s="9">
        <f t="shared" si="25"/>
        <v>52000</v>
      </c>
      <c r="M20" s="12">
        <f t="shared" si="26"/>
        <v>50000</v>
      </c>
      <c r="N20" s="3">
        <f t="shared" si="27"/>
        <v>50000</v>
      </c>
    </row>
    <row r="21" spans="1:14" ht="33" customHeight="1" x14ac:dyDescent="0.2">
      <c r="A21" s="15"/>
      <c r="B21" s="35"/>
      <c r="C21" s="36"/>
      <c r="D21" s="36"/>
      <c r="E21" s="36"/>
      <c r="F21" s="36"/>
      <c r="G21" s="36"/>
      <c r="H21" s="36"/>
      <c r="I21" s="36"/>
      <c r="J21" s="37"/>
      <c r="K21" s="34" t="s">
        <v>11</v>
      </c>
      <c r="L21" s="34"/>
      <c r="M21" s="34"/>
      <c r="N21" s="17">
        <f>SUM(N11:N20)</f>
        <v>250000</v>
      </c>
    </row>
    <row r="22" spans="1:14" ht="12.75" customHeight="1" x14ac:dyDescent="0.2">
      <c r="N22" s="4"/>
    </row>
    <row r="23" spans="1:14" x14ac:dyDescent="0.2">
      <c r="A23" s="22" t="s">
        <v>15</v>
      </c>
      <c r="B23" s="22"/>
      <c r="C23" s="22"/>
      <c r="D23" s="22"/>
      <c r="E23" s="23">
        <f>N21</f>
        <v>250000</v>
      </c>
      <c r="F23" s="33" t="s">
        <v>27</v>
      </c>
      <c r="G23" s="33"/>
      <c r="H23" s="33"/>
      <c r="I23" s="33"/>
      <c r="J23" s="33"/>
      <c r="K23" s="33"/>
      <c r="L23" s="33"/>
      <c r="M23" s="33"/>
      <c r="N23" s="33"/>
    </row>
    <row r="24" spans="1:14" x14ac:dyDescent="0.2">
      <c r="A24" s="22"/>
      <c r="B24" s="22"/>
      <c r="C24" s="22"/>
      <c r="D24" s="22"/>
      <c r="E24" s="23"/>
      <c r="F24" s="33"/>
      <c r="G24" s="33"/>
      <c r="H24" s="33"/>
      <c r="I24" s="33"/>
      <c r="J24" s="33"/>
      <c r="K24" s="33"/>
      <c r="L24" s="33"/>
      <c r="M24" s="33"/>
      <c r="N24" s="33"/>
    </row>
    <row r="25" spans="1:14" x14ac:dyDescent="0.2">
      <c r="B25" s="1" t="s">
        <v>14</v>
      </c>
    </row>
    <row r="27" spans="1:14" x14ac:dyDescent="0.2">
      <c r="B27" s="2" t="s">
        <v>22</v>
      </c>
    </row>
    <row r="28" spans="1:14" x14ac:dyDescent="0.2">
      <c r="B28" s="2"/>
    </row>
    <row r="30" spans="1:14" x14ac:dyDescent="0.2">
      <c r="B30" s="2" t="s">
        <v>23</v>
      </c>
    </row>
    <row r="31" spans="1:14" x14ac:dyDescent="0.2">
      <c r="B31" s="2"/>
    </row>
    <row r="32" spans="1:14" x14ac:dyDescent="0.2">
      <c r="B32" s="2"/>
    </row>
    <row r="33" spans="2:2" x14ac:dyDescent="0.2">
      <c r="B33" s="2" t="s">
        <v>24</v>
      </c>
    </row>
    <row r="34" spans="2:2" x14ac:dyDescent="0.2">
      <c r="B34" s="2"/>
    </row>
    <row r="36" spans="2:2" x14ac:dyDescent="0.2">
      <c r="B36" s="2" t="s">
        <v>25</v>
      </c>
    </row>
    <row r="39" spans="2:2" x14ac:dyDescent="0.2">
      <c r="B39" s="2"/>
    </row>
  </sheetData>
  <autoFilter ref="A10:S11" xr:uid="{00000000-0009-0000-0000-000000000000}"/>
  <mergeCells count="26">
    <mergeCell ref="B21:J21"/>
    <mergeCell ref="A4:N4"/>
    <mergeCell ref="K8:N8"/>
    <mergeCell ref="G9:G10"/>
    <mergeCell ref="H9:H10"/>
    <mergeCell ref="E9:E10"/>
    <mergeCell ref="F9:F10"/>
    <mergeCell ref="K9:K10"/>
    <mergeCell ref="L9:L10"/>
    <mergeCell ref="M9:M10"/>
    <mergeCell ref="A23:D24"/>
    <mergeCell ref="E23:E24"/>
    <mergeCell ref="A2:N2"/>
    <mergeCell ref="A6:N6"/>
    <mergeCell ref="A7:N7"/>
    <mergeCell ref="A8:A10"/>
    <mergeCell ref="B8:B10"/>
    <mergeCell ref="C8:C10"/>
    <mergeCell ref="D8:D10"/>
    <mergeCell ref="E8:G8"/>
    <mergeCell ref="H8:J8"/>
    <mergeCell ref="A3:N3"/>
    <mergeCell ref="N9:N10"/>
    <mergeCell ref="A5:N5"/>
    <mergeCell ref="F23:N24"/>
    <mergeCell ref="K21:M21"/>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2026-06-19T11:46:05Z</cp:lastPrinted>
  <dcterms:created xsi:type="dcterms:W3CDTF">2014-01-15T18:15:09Z</dcterms:created>
  <dcterms:modified xsi:type="dcterms:W3CDTF">2026-06-25T09:55:03Z</dcterms:modified>
</cp:coreProperties>
</file>