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345" windowWidth="18525" windowHeight="15405"/>
  </bookViews>
  <sheets>
    <sheet name="Расчет цены" sheetId="1" r:id="rId1"/>
  </sheets>
  <definedNames>
    <definedName name="_xlnm.Print_Area" localSheetId="0">'Расчет цены'!$A$1:$V$11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7" i="1"/>
  <c r="R5"/>
  <c r="R6"/>
  <c r="T6"/>
  <c r="T5"/>
  <c r="U5"/>
  <c r="U6"/>
  <c r="S6"/>
  <c r="O6"/>
  <c r="L6"/>
  <c r="P6" s="1"/>
  <c r="O5"/>
  <c r="S5"/>
  <c r="L5"/>
  <c r="M5" s="1"/>
  <c r="N5" s="1"/>
  <c r="T7" l="1"/>
  <c r="M6"/>
  <c r="N6" s="1"/>
  <c r="S7"/>
  <c r="O7"/>
  <c r="U7"/>
  <c r="P5"/>
  <c r="S4"/>
  <c r="T4"/>
  <c r="U4"/>
  <c r="S8" l="1"/>
</calcChain>
</file>

<file path=xl/sharedStrings.xml><?xml version="1.0" encoding="utf-8"?>
<sst xmlns="http://schemas.openxmlformats.org/spreadsheetml/2006/main" count="43" uniqueCount="40">
  <si>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</si>
  <si>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</si>
  <si>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</si>
  <si>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</si>
  <si>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</si>
  <si>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</si>
  <si>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</si>
  <si>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</si>
  <si>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</si>
  <si>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</si>
  <si>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</si>
  <si>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</si>
  <si>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</si>
  <si>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</si>
  <si>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</si>
  <si>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Номер сведений о контракте №_______</t>
  </si>
  <si>
    <t>Итого по коммерческим предложениям (руб./ед.изм.)</t>
  </si>
  <si>
    <t>Средняя Н(М)ЦК</t>
  </si>
  <si>
    <t xml:space="preserve">Обоснование начальной (максимальной) цены контракта, (Н(М)ЦК)
</t>
  </si>
  <si>
    <t>Таблица 1</t>
  </si>
  <si>
    <t>ОКПД</t>
  </si>
  <si>
    <t>нет</t>
  </si>
  <si>
    <t xml:space="preserve">Поставщик №1 </t>
  </si>
  <si>
    <t>Поставщик №2</t>
  </si>
  <si>
    <t>Поставщик №3</t>
  </si>
  <si>
    <t>Характеристики товара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</si>
  <si>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</si>
  <si>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</si>
  <si>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</si>
  <si>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Инспектор ГТО</t>
  </si>
  <si>
    <t>Д.А. Ласкавый</t>
  </si>
  <si>
    <t>Стекловолокно 250 Л</t>
  </si>
  <si>
    <t>Утеплитель 50мм*610*4100</t>
  </si>
  <si>
    <t>м.п.</t>
  </si>
  <si>
    <t>уп.</t>
  </si>
  <si>
    <r>
      <t>В то же время с целью исполнения ст. 34 Бюджетного Кодекса для достижения заданных результатов с использованием наименьшего объема средств (принцип экономности) предполагается осуществить закупку по наименьшей предложенной цене                   51691</t>
    </r>
    <r>
      <rPr>
        <b/>
        <sz val="11"/>
        <color rgb="FF000000"/>
        <rFont val="Times New Roman"/>
        <family val="1"/>
        <charset val="204"/>
      </rPr>
      <t xml:space="preserve"> рублей</t>
    </r>
    <r>
      <rPr>
        <sz val="11"/>
        <color indexed="8"/>
        <rFont val="Times New Roman"/>
        <family val="1"/>
        <charset val="204"/>
      </rPr>
      <t>.
Денежные средства на данную закупку имеются.</t>
    </r>
  </si>
  <si>
    <t>Плотность: 250 г/м² Толщина: около 0,25–0,28 мм Рабочая температура: от −40 °C до +60 °C</t>
  </si>
  <si>
    <t>Размеры: толщина 50 мм, ширина 610 мм, длина 4100 мм. Теплопроводность: 0,037 Вт/(м·K).НГ (негорючий материал).</t>
  </si>
  <si>
    <t>23.14.11.110</t>
  </si>
  <si>
    <t xml:space="preserve">23.99.19.110 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</si>
</sst>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1365" name="Picture 1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44175" y="1524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1366" name="Picture 2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15475" y="1495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2295525</xdr:rowOff>
    </xdr:from>
    <xdr:to>
      <xdr:col>14</xdr:col>
      <xdr:colOff>1504950</xdr:colOff>
      <xdr:row>3</xdr:row>
      <xdr:rowOff>2647950</xdr:rowOff>
    </xdr:to>
    <xdr:pic>
      <xdr:nvPicPr>
        <xdr:cNvPr id="1367" name="Picture 5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496675" y="2867025"/>
          <a:ext cx="1485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1368" name="Picture 6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744325" y="19716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6"/>
  <sheetViews>
    <sheetView tabSelected="1" view="pageBreakPreview" zoomScale="70" zoomScaleNormal="112" zoomScaleSheetLayoutView="70" workbookViewId="0">
      <selection activeCell="D5" sqref="D5:D6"/>
    </sheetView>
  </sheetViews>
  <sheetFormatPr defaultColWidth="9.140625" defaultRowHeight="15"/>
  <cols>
    <col min="1" max="1" width="3.140625" style="1" customWidth="1"/>
    <col min="2" max="2" width="12.85546875" style="1" customWidth="1"/>
    <col min="3" max="3" width="20.28515625" style="1" customWidth="1"/>
    <col min="4" max="4" width="25.28515625" style="1" bestFit="1" customWidth="1"/>
    <col min="5" max="5" width="5.85546875" style="2" customWidth="1"/>
    <col min="6" max="6" width="6.85546875" style="2" customWidth="1"/>
    <col min="7" max="9" width="12.140625" style="2" customWidth="1"/>
    <col min="10" max="10" width="9.85546875" style="1" customWidth="1"/>
    <col min="11" max="11" width="9.140625" style="1"/>
    <col min="12" max="12" width="15.5703125" style="1" customWidth="1"/>
    <col min="13" max="13" width="15.42578125" style="1" customWidth="1"/>
    <col min="14" max="14" width="14.28515625" style="1" customWidth="1"/>
    <col min="15" max="15" width="22.7109375" style="1" customWidth="1"/>
    <col min="16" max="16" width="12.140625" style="1" customWidth="1"/>
    <col min="17" max="17" width="12.28515625" style="1" customWidth="1"/>
    <col min="18" max="18" width="12.85546875" style="1" customWidth="1"/>
    <col min="19" max="20" width="12.42578125" style="1" customWidth="1"/>
    <col min="21" max="21" width="12.42578125" style="4" customWidth="1"/>
    <col min="22" max="16384" width="9.140625" style="1"/>
  </cols>
  <sheetData>
    <row r="1" spans="1:21">
      <c r="O1" s="39" t="s">
        <v>19</v>
      </c>
      <c r="P1" s="39"/>
      <c r="Q1" s="39"/>
      <c r="R1" s="39"/>
      <c r="S1" s="39"/>
      <c r="T1" s="39"/>
      <c r="U1" s="39"/>
    </row>
    <row r="2" spans="1:21" ht="23.25" customHeight="1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3"/>
      <c r="T2" s="3"/>
    </row>
    <row r="3" spans="1:21">
      <c r="A3" s="40" t="s">
        <v>0</v>
      </c>
      <c r="B3" s="40" t="s">
        <v>20</v>
      </c>
      <c r="C3" s="40" t="s">
        <v>1</v>
      </c>
      <c r="D3" s="40" t="s">
        <v>25</v>
      </c>
      <c r="E3" s="40" t="s">
        <v>2</v>
      </c>
      <c r="F3" s="40" t="s">
        <v>3</v>
      </c>
      <c r="G3" s="40" t="s">
        <v>4</v>
      </c>
      <c r="H3" s="41"/>
      <c r="I3" s="41"/>
      <c r="J3" s="52" t="s">
        <v>5</v>
      </c>
      <c r="K3" s="52"/>
      <c r="L3" s="49" t="s">
        <v>6</v>
      </c>
      <c r="M3" s="49"/>
      <c r="N3" s="49"/>
      <c r="O3" s="59" t="s">
        <v>7</v>
      </c>
      <c r="P3" s="59"/>
      <c r="Q3" s="59"/>
      <c r="R3" s="59"/>
      <c r="S3" s="40" t="s">
        <v>16</v>
      </c>
      <c r="T3" s="41"/>
      <c r="U3" s="41"/>
    </row>
    <row r="4" spans="1:21" ht="211.5" customHeight="1">
      <c r="A4" s="55"/>
      <c r="B4" s="40"/>
      <c r="C4" s="40"/>
      <c r="D4" s="40"/>
      <c r="E4" s="40"/>
      <c r="F4" s="40"/>
      <c r="G4" s="33" t="s">
        <v>22</v>
      </c>
      <c r="H4" s="33" t="s">
        <v>23</v>
      </c>
      <c r="I4" s="33" t="s">
        <v>24</v>
      </c>
      <c r="J4" s="34" t="s">
        <v>15</v>
      </c>
      <c r="K4" s="34" t="s">
        <v>8</v>
      </c>
      <c r="L4" s="34" t="s">
        <v>9</v>
      </c>
      <c r="M4" s="35" t="s">
        <v>10</v>
      </c>
      <c r="N4" s="5" t="s">
        <v>26</v>
      </c>
      <c r="O4" s="6" t="s">
        <v>27</v>
      </c>
      <c r="P4" s="34" t="s">
        <v>11</v>
      </c>
      <c r="Q4" s="34" t="s">
        <v>12</v>
      </c>
      <c r="R4" s="34" t="s">
        <v>13</v>
      </c>
      <c r="S4" s="33" t="str">
        <f>G4</f>
        <v xml:space="preserve">Поставщик №1 </v>
      </c>
      <c r="T4" s="33" t="str">
        <f>H4</f>
        <v>Поставщик №2</v>
      </c>
      <c r="U4" s="33" t="str">
        <f>I4</f>
        <v>Поставщик №3</v>
      </c>
    </row>
    <row r="5" spans="1:21" ht="75">
      <c r="A5" s="30">
        <v>1</v>
      </c>
      <c r="B5" s="32" t="s">
        <v>38</v>
      </c>
      <c r="C5" s="37" t="s">
        <v>31</v>
      </c>
      <c r="D5" s="38" t="s">
        <v>36</v>
      </c>
      <c r="E5" s="31" t="s">
        <v>33</v>
      </c>
      <c r="F5" s="31">
        <v>43.8</v>
      </c>
      <c r="G5" s="29">
        <v>90</v>
      </c>
      <c r="H5" s="29">
        <v>100</v>
      </c>
      <c r="I5" s="29">
        <v>110</v>
      </c>
      <c r="J5" s="21" t="s">
        <v>21</v>
      </c>
      <c r="K5" s="21" t="s">
        <v>21</v>
      </c>
      <c r="L5" s="25">
        <f t="shared" ref="L5:L6" si="0">AVERAGE(G5:I5)</f>
        <v>100</v>
      </c>
      <c r="M5" s="25">
        <f t="shared" ref="M5:M6" si="1">SQRT(((SUM((POWER(I5-L5,2)),(POWER(H5-L5,2)),(POWER(G5-L5,2)))/(COLUMNS(G5:I5)-1))))</f>
        <v>10</v>
      </c>
      <c r="N5" s="26">
        <f t="shared" ref="N5:N6" si="2">M5/L5*100</f>
        <v>10</v>
      </c>
      <c r="O5" s="25">
        <f>F5/3*(G5+H5+I5)</f>
        <v>4380</v>
      </c>
      <c r="P5" s="36">
        <f t="shared" ref="P5:P6" si="3">L5</f>
        <v>100</v>
      </c>
      <c r="Q5" s="28">
        <v>100</v>
      </c>
      <c r="R5" s="24">
        <f>Q5*F5</f>
        <v>4380</v>
      </c>
      <c r="S5" s="27">
        <f t="shared" ref="S5:S6" si="4">G5*F5</f>
        <v>3941.9999999999995</v>
      </c>
      <c r="T5" s="27">
        <f>F5*H5</f>
        <v>4380</v>
      </c>
      <c r="U5" s="27">
        <f>I5*F5</f>
        <v>4818</v>
      </c>
    </row>
    <row r="6" spans="1:21" ht="90">
      <c r="A6" s="30">
        <v>2</v>
      </c>
      <c r="B6" s="32" t="s">
        <v>39</v>
      </c>
      <c r="C6" s="38" t="s">
        <v>32</v>
      </c>
      <c r="D6" s="38" t="s">
        <v>37</v>
      </c>
      <c r="E6" s="31" t="s">
        <v>34</v>
      </c>
      <c r="F6" s="31">
        <v>25</v>
      </c>
      <c r="G6" s="29">
        <v>1910</v>
      </c>
      <c r="H6" s="29">
        <v>2000</v>
      </c>
      <c r="I6" s="29">
        <v>2100</v>
      </c>
      <c r="J6" s="21" t="s">
        <v>21</v>
      </c>
      <c r="K6" s="21" t="s">
        <v>21</v>
      </c>
      <c r="L6" s="25">
        <f t="shared" si="0"/>
        <v>2003.3333333333333</v>
      </c>
      <c r="M6" s="25">
        <f t="shared" si="1"/>
        <v>95.043849529221688</v>
      </c>
      <c r="N6" s="26">
        <f t="shared" si="2"/>
        <v>4.7442853342373557</v>
      </c>
      <c r="O6" s="25">
        <f t="shared" ref="O6" si="5">F6/3*(G6+H6+I6)</f>
        <v>50083.333333333336</v>
      </c>
      <c r="P6" s="36">
        <f t="shared" si="3"/>
        <v>2003.3333333333333</v>
      </c>
      <c r="Q6" s="28">
        <v>2003.33</v>
      </c>
      <c r="R6" s="24">
        <f t="shared" ref="R6" si="6">Q6*F6</f>
        <v>50083.25</v>
      </c>
      <c r="S6" s="27">
        <f t="shared" si="4"/>
        <v>47750</v>
      </c>
      <c r="T6" s="27">
        <f>F6*H6</f>
        <v>50000</v>
      </c>
      <c r="U6" s="27">
        <f t="shared" ref="U5:U6" si="7">I6*F6</f>
        <v>52500</v>
      </c>
    </row>
    <row r="7" spans="1:21" s="8" customFormat="1" ht="22.5" customHeight="1">
      <c r="A7" s="53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7"/>
      <c r="M7" s="22"/>
      <c r="N7" s="22"/>
      <c r="O7" s="23">
        <f>SUM(O5:O6)</f>
        <v>54463.333333333336</v>
      </c>
      <c r="P7" s="23"/>
      <c r="Q7" s="23"/>
      <c r="R7" s="23">
        <f>SUM(R5:R6)</f>
        <v>54463.25</v>
      </c>
      <c r="S7" s="23">
        <f>SUM(S5:S6)</f>
        <v>51692</v>
      </c>
      <c r="T7" s="23">
        <f>SUM(T5:T6)</f>
        <v>54380</v>
      </c>
      <c r="U7" s="23">
        <f>SUM(U5:U6)</f>
        <v>57318</v>
      </c>
    </row>
    <row r="8" spans="1:21" ht="77.25" customHeight="1">
      <c r="A8" s="58" t="s">
        <v>14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42">
        <f>R7</f>
        <v>54463.25</v>
      </c>
      <c r="T8" s="43"/>
      <c r="U8" s="44"/>
    </row>
    <row r="9" spans="1:21" ht="72" customHeight="1">
      <c r="A9" s="47" t="s">
        <v>35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S9" s="45" t="s">
        <v>17</v>
      </c>
      <c r="T9" s="45"/>
      <c r="U9" s="45"/>
    </row>
    <row r="10" spans="1:21" s="12" customFormat="1" ht="43.5" customHeight="1">
      <c r="A10" s="56" t="s">
        <v>29</v>
      </c>
      <c r="B10" s="56"/>
      <c r="C10" s="56"/>
      <c r="D10" s="56"/>
      <c r="E10" s="56"/>
      <c r="F10" s="2"/>
      <c r="G10" s="10"/>
      <c r="H10" s="11"/>
      <c r="I10" s="54" t="s">
        <v>30</v>
      </c>
      <c r="J10" s="54"/>
      <c r="U10" s="13"/>
    </row>
    <row r="11" spans="1:21" s="12" customFormat="1">
      <c r="A11" s="9"/>
      <c r="B11" s="9"/>
      <c r="C11" s="9"/>
      <c r="D11" s="9"/>
      <c r="E11" s="14"/>
      <c r="F11" s="2"/>
      <c r="G11" s="10"/>
      <c r="H11" s="11"/>
      <c r="I11" s="15"/>
      <c r="J11" s="16"/>
      <c r="K11" s="17"/>
      <c r="U11" s="13"/>
    </row>
    <row r="12" spans="1:21" s="12" customFormat="1">
      <c r="A12" s="9"/>
      <c r="B12" s="9"/>
      <c r="C12" s="9"/>
      <c r="D12" s="9"/>
      <c r="E12" s="14"/>
      <c r="F12" s="2"/>
      <c r="G12" s="10"/>
      <c r="H12" s="11"/>
      <c r="I12" s="15"/>
      <c r="J12" s="18"/>
      <c r="K12" s="17"/>
      <c r="U12" s="13"/>
    </row>
    <row r="13" spans="1:21">
      <c r="A13" s="57"/>
      <c r="B13" s="57"/>
      <c r="C13" s="57"/>
      <c r="D13" s="57"/>
      <c r="I13" s="19"/>
      <c r="J13" s="20"/>
      <c r="K13" s="20"/>
    </row>
    <row r="14" spans="1:21" s="12" customFormat="1">
      <c r="A14" s="50"/>
      <c r="B14" s="50"/>
      <c r="C14" s="50"/>
      <c r="D14" s="50"/>
      <c r="E14" s="50"/>
      <c r="F14" s="2"/>
      <c r="G14" s="10"/>
      <c r="H14" s="11"/>
      <c r="I14" s="51"/>
      <c r="J14" s="51"/>
      <c r="K14" s="17"/>
      <c r="U14" s="13"/>
    </row>
    <row r="15" spans="1:21">
      <c r="I15" s="19"/>
      <c r="J15" s="20"/>
      <c r="K15" s="20"/>
    </row>
    <row r="16" spans="1:21">
      <c r="I16" s="19"/>
      <c r="J16" s="18"/>
      <c r="K16" s="20"/>
    </row>
  </sheetData>
  <mergeCells count="23">
    <mergeCell ref="A14:E14"/>
    <mergeCell ref="I14:J14"/>
    <mergeCell ref="E3:E4"/>
    <mergeCell ref="F3:F4"/>
    <mergeCell ref="G3:I3"/>
    <mergeCell ref="J3:K3"/>
    <mergeCell ref="A7:K7"/>
    <mergeCell ref="I10:J10"/>
    <mergeCell ref="A3:A4"/>
    <mergeCell ref="A10:E10"/>
    <mergeCell ref="A13:D13"/>
    <mergeCell ref="D3:D4"/>
    <mergeCell ref="B3:B4"/>
    <mergeCell ref="A8:R8"/>
    <mergeCell ref="O3:R3"/>
    <mergeCell ref="O1:U1"/>
    <mergeCell ref="S3:U3"/>
    <mergeCell ref="S8:U8"/>
    <mergeCell ref="S9:U9"/>
    <mergeCell ref="A2:R2"/>
    <mergeCell ref="C3:C4"/>
    <mergeCell ref="A9:Q9"/>
    <mergeCell ref="L3:N3"/>
  </mergeCells>
  <phoneticPr fontId="0" type="noConversion"/>
  <pageMargins left="0.56999999999999995" right="0.28000000000000003" top="0.31" bottom="0.74803149606299213" header="0.31496062992125984" footer="0.31496062992125984"/>
  <pageSetup paperSize="9" scale="49" fitToHeight="0" orientation="landscape" r:id="rId1"/>
  <drawing r:id="rId2"/>
  <legacyDrawing r:id="rId3"/>
  <oleObjects>
    <oleObject progId="PBrush" shapeId="1237" r:id="rId4"/>
    <oleObject progId="PBrush" shapeId="1238" r:id="rId5"/>
    <oleObject progId="PBrush" shapeId="1239" r:id="rId6"/>
    <oleObject progId="PBrush" shapeId="1240" r:id="rId7"/>
    <oleObject progId="PBrush" shapeId="1241" r:id="rId8"/>
    <oleObject progId="PBrush" shapeId="1242" r:id="rId9"/>
    <oleObject progId="PBrush" shapeId="1243" r:id="rId10"/>
    <oleObject progId="PBrush" shapeId="1244" r:id="rId11"/>
    <oleObject progId="PBrush" shapeId="1245" r:id="rId12"/>
    <oleObject progId="PBrush" shapeId="1246" r:id="rId1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ATorbenko</dc:creator>
  <cp:lastModifiedBy>Buhgalter</cp:lastModifiedBy>
  <cp:lastPrinted>2026-06-09T08:24:56Z</cp:lastPrinted>
  <dcterms:created xsi:type="dcterms:W3CDTF">2014-01-28T13:50:42Z</dcterms:created>
  <dcterms:modified xsi:type="dcterms:W3CDTF">2026-08-04T13:09:58Z</dcterms:modified>
</cp:coreProperties>
</file>