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НИР состав - ПФО 251\"/>
    </mc:Choice>
  </mc:AlternateContent>
  <bookViews>
    <workbookView xWindow="0" yWindow="0" windowWidth="28800" windowHeight="10230"/>
  </bookViews>
  <sheets>
    <sheet name="НМЦК" sheetId="4" r:id="rId1"/>
  </sheets>
  <definedNames>
    <definedName name="_xlnm.Print_Titles" localSheetId="0">НМЦК!$18:$20</definedName>
  </definedNames>
  <calcPr calcId="152511" iterateDelta="1E-4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<sst xmlns="http://schemas.openxmlformats.org/spreadsheetml/2006/main" count="42" uniqueCount="40">
  <si>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</si>
  <si>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</si>
  <si>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</si>
  <si>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</si>
  <si>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V - коэффициент вариации;   - средне квадаричное отклонение; &lt;ц&gt; - средняя арифметическая величина цены единицы товара, работы, услуги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</si>
  <si>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</si>
  <si>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</si>
  <si>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</si>
  <si>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</si>
  <si>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</si>
  <si>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</si>
  <si>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</si>
  <si>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</si>
  <si>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</si>
  <si>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</si>
  <si>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</si>
  <si>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</si>
  <si>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</si>
  <si>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</si>
  <si>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</si>
  <si>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</si>
  <si>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</si>
  <si>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</si>
  <si>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</si>
  <si>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</si>
  <si>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</si>
  <si>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</si>
  <si>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</si>
  <si>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</si>
  <si>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</si>
  <si>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</si>
  <si>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</si>
  <si>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</si>
  <si>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</si>
  <si>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</si>
  <si>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</si>
  <si>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</si>
  <si>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Выполнение НИР</t>
  </si>
  <si>
    <t>-</t>
  </si>
  <si>
    <t>НИР по теме «Исследование вещественного состава хвостов магнитной сепарации и распределения титана и ванадия между фазами»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</si>
</sst>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B21" sqref="B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6.5" customHeight="1" x14ac:dyDescent="0.2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7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8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4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13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5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12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11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10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9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7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6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15</v>
      </c>
      <c r="B18" s="48" t="s">
        <v>16</v>
      </c>
      <c r="C18" s="48" t="s">
        <v>1</v>
      </c>
      <c r="D18" s="48" t="s">
        <v>17</v>
      </c>
      <c r="E18" s="53" t="s">
        <v>18</v>
      </c>
      <c r="F18" s="53"/>
      <c r="G18" s="53"/>
      <c r="H18" s="40" t="s">
        <v>19</v>
      </c>
      <c r="I18" s="40"/>
      <c r="J18" s="40"/>
      <c r="K18" s="41" t="s">
        <v>20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21</v>
      </c>
      <c r="F19" s="13" t="s">
        <v>22</v>
      </c>
      <c r="G19" s="13" t="s">
        <v>23</v>
      </c>
      <c r="H19" s="13" t="s">
        <v>24</v>
      </c>
      <c r="I19" s="13" t="s">
        <v>0</v>
      </c>
      <c r="J19" s="14" t="s">
        <v>25</v>
      </c>
      <c r="K19" s="13" t="s">
        <v>26</v>
      </c>
      <c r="L19" s="15" t="s">
        <v>27</v>
      </c>
      <c r="M19" s="15" t="s">
        <v>28</v>
      </c>
      <c r="N19" s="15" t="s">
        <v>29</v>
      </c>
      <c r="O19" s="12"/>
    </row>
    <row r="20" spans="1:15" s="3" customFormat="1" ht="75" x14ac:dyDescent="0.2">
      <c r="A20" s="26">
        <v>1</v>
      </c>
      <c r="B20" s="11" t="s">
        <v>39</v>
      </c>
      <c r="C20" s="17" t="s">
        <v>36</v>
      </c>
      <c r="D20" s="18">
        <v>1</v>
      </c>
      <c r="E20" s="27">
        <v>600000</v>
      </c>
      <c r="F20" s="27" t="s">
        <v>38</v>
      </c>
      <c r="G20" s="27" t="s">
        <v>38</v>
      </c>
      <c r="H20" s="19">
        <f>AVERAGE(E20:G20)</f>
        <v>600000</v>
      </c>
      <c r="I20" s="20" t="e">
        <f>SQRT(((SUM((POWER(E20-H20,2)),(POWER(F20-H20,2)),(POWER(G20-H20,2)))/(COLUMNS(E20:G20)-1))))</f>
        <v>#VALUE!</v>
      </c>
      <c r="J20" s="20" t="e">
        <f>I20/H20*100</f>
        <v>#VALUE!</v>
      </c>
      <c r="K20" s="21">
        <f>((D20/3)*(SUM(E20:G20)))</f>
        <v>200000</v>
      </c>
      <c r="L20" s="22">
        <f>K20/D20</f>
        <v>200000</v>
      </c>
      <c r="M20" s="21">
        <f>ROUND(L20,2)</f>
        <v>200000</v>
      </c>
      <c r="N20" s="21">
        <f>M20*D20</f>
        <v>200000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35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200000</v>
      </c>
      <c r="L22" s="25"/>
      <c r="M22" s="25"/>
      <c r="N22" s="24">
        <f>SUM(N20:N20)</f>
        <v>200000</v>
      </c>
      <c r="O22" s="12"/>
    </row>
    <row r="23" spans="1:15" s="2" customFormat="1" ht="21.75" customHeight="1" x14ac:dyDescent="0.2">
      <c r="A23" s="55" t="s">
        <v>30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31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32</v>
      </c>
      <c r="D27" s="29" t="s">
        <v>33</v>
      </c>
      <c r="E27" s="39">
        <f>D20*E20</f>
        <v>600000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2026-07-02T12:52:37Z</dcterms:modified>
</cp:coreProperties>
</file>