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/>
  </bookViews>
  <sheets>
    <sheet name="1" sheetId="5" r:id="rId1"/>
    <sheet name="Лист3" sheetId="3" r:id="rId2"/>
  </sheets>
  <definedNames>
    <definedName name="_xlnm.Print_Area" localSheetId="0">'1'!$A$1:$K$16</definedName>
  </definedNames>
  <calcPr calcId="144525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" i="5" l="1"/>
  <c r="P15" i="5"/>
  <c r="O14" i="5"/>
  <c r="O15" i="5"/>
  <c r="P13" i="5"/>
  <c r="O13" i="5"/>
  <c r="N14" i="5"/>
  <c r="N15" i="5"/>
  <c r="N13" i="5"/>
  <c r="N16" i="5" l="1"/>
  <c r="O16" i="5"/>
  <c r="P16" i="5"/>
  <c r="I14" i="5"/>
  <c r="I15" i="5"/>
  <c r="J15" i="5" s="1"/>
  <c r="H14" i="5"/>
  <c r="K14" i="5" s="1"/>
  <c r="H15" i="5"/>
  <c r="K15" i="5" s="1"/>
  <c r="I13" i="5"/>
  <c r="H13" i="5"/>
  <c r="K13" i="5" s="1"/>
  <c r="K16" i="5" l="1"/>
  <c r="J14" i="5"/>
  <c r="J13" i="5"/>
</calcChain>
</file>

<file path=xl/sharedStrings.xml><?xml version="1.0" encoding="utf-8"?>
<sst xmlns="http://schemas.openxmlformats.org/spreadsheetml/2006/main" count="25" uniqueCount="22">
  <si>
    <t xml:space="preserve">№ </t>
  </si>
  <si>
    <t>Ед. изм.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</si>
  <si>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</si>
  <si>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</si>
  <si>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</t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</si>
  <si>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</si>
  <si>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</si>
  <si>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</si>
  <si>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Используемый метод определения НМЦК с обоснованием</t>
  </si>
  <si>
    <t>Часть  V. Обоснование начальной (максимальной) цены контракта</t>
  </si>
  <si>
    <t>итого:</t>
  </si>
  <si>
    <t xml:space="preserve">Наименование предмета контракта  </t>
  </si>
  <si>
    <t>Основные характеристики объекта закупки:</t>
  </si>
  <si>
    <t>шт</t>
  </si>
  <si>
    <t>оказание услуг системы диспетчерезации, мониторинга и позиционирования подвижных объектов с арендой оборудования для нужд МБУ "Служба благоустройства Волжского района"</t>
  </si>
  <si>
    <t>Расчет Н(М)ЦК по формуле v - количество (объем) закупаемого товара (работы, услуги); ц - мин. цена за единицу Н(М)ЦК = v*ц</t>
  </si>
  <si>
    <t>Оказание услуг системы диспетчерезации, мониторинга и позиционирования подвижных объектов с арендой оборудования (абонентский телематический терминал) июль</t>
  </si>
  <si>
    <t>Оказание услуг системы диспетчерезации, мониторинга и позиционирования подвижных объектов с арендой оборудования (абонентский телематический терминал) август</t>
  </si>
  <si>
    <t>Оказание услуг системы диспетчерезации, мониторинга и позиционирования подвижных объектов с арендой оборудования (абонентский телематический терминал)сентябрь</t>
  </si>
  <si>
    <t>Участник №1 (Вх. № 01-05-1352 от 18.06.2026г.)</t>
  </si>
  <si>
    <t>Участник №2 (Вх. № 01-05-1353 от 18.06.2026г.)</t>
  </si>
  <si>
    <t>Участник №3 (Вх. № 01-05-1354 от 18.06.2026г.)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</si>
</sst>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55">
    <xf numFmtId="0" fontId="0" fillId="0" borderId="0" xfId="0"/>
    <xf numFmtId="0" fontId="5" fillId="2" borderId="5" xfId="3" applyFont="1" applyFill="1" applyBorder="1" applyAlignment="1">
      <alignment horizontal="center" vertical="top" wrapText="1"/>
    </xf>
    <xf numFmtId="0" fontId="6" fillId="2" borderId="0" xfId="0" applyFont="1" applyFill="1"/>
    <xf numFmtId="4" fontId="5" fillId="0" borderId="5" xfId="3" applyNumberFormat="1" applyFont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top" wrapText="1"/>
    </xf>
    <xf numFmtId="0" fontId="2" fillId="2" borderId="0" xfId="0" applyFont="1" applyFill="1"/>
    <xf numFmtId="0" fontId="6" fillId="2" borderId="0" xfId="0" applyFont="1" applyFill="1" applyAlignment="1">
      <alignment textRotation="90"/>
    </xf>
    <xf numFmtId="0" fontId="9" fillId="2" borderId="5" xfId="0" applyFont="1" applyFill="1" applyBorder="1" applyAlignment="1">
      <alignment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64" fontId="10" fillId="2" borderId="5" xfId="3" applyNumberFormat="1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4" fontId="10" fillId="2" borderId="5" xfId="3" applyNumberFormat="1" applyFont="1" applyFill="1" applyBorder="1" applyAlignment="1">
      <alignment horizontal="center" vertical="center" wrapText="1"/>
    </xf>
    <xf numFmtId="10" fontId="10" fillId="2" borderId="5" xfId="1" applyNumberFormat="1" applyFont="1" applyFill="1" applyBorder="1" applyAlignment="1">
      <alignment horizontal="center" vertical="center" wrapText="1"/>
    </xf>
    <xf numFmtId="2" fontId="10" fillId="2" borderId="5" xfId="3" applyNumberFormat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top" wrapText="1"/>
    </xf>
    <xf numFmtId="0" fontId="10" fillId="2" borderId="4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4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10</xdr:row>
      <xdr:rowOff>670833</xdr:rowOff>
    </xdr:from>
    <xdr:to>
      <xdr:col>9</xdr:col>
      <xdr:colOff>9525</xdr:colOff>
      <xdr:row>10</xdr:row>
      <xdr:rowOff>1132115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43675" y="2566308"/>
          <a:ext cx="981075" cy="461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95249</xdr:colOff>
      <xdr:row>10</xdr:row>
      <xdr:rowOff>781051</xdr:rowOff>
    </xdr:from>
    <xdr:to>
      <xdr:col>9</xdr:col>
      <xdr:colOff>1019174</xdr:colOff>
      <xdr:row>10</xdr:row>
      <xdr:rowOff>1243694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10474" y="2676526"/>
          <a:ext cx="923925" cy="4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5"/>
  <sheetViews>
    <sheetView tabSelected="1" view="pageBreakPreview" topLeftCell="A4" zoomScaleNormal="67" zoomScaleSheetLayoutView="100" workbookViewId="0">
      <selection activeCell="G12" sqref="G12"/>
    </sheetView>
  </sheetViews>
  <sheetFormatPr defaultColWidth="9.140625" defaultRowHeight="12" x14ac:dyDescent="0.2"/>
  <cols>
    <col min="1" max="1" width="6.85546875" style="2" customWidth="1"/>
    <col min="2" max="2" width="40.85546875" style="2" customWidth="1"/>
    <col min="3" max="3" width="8" style="2" customWidth="1"/>
    <col min="4" max="4" width="6.7109375" style="2" customWidth="1"/>
    <col min="5" max="6" width="13.140625" style="2" customWidth="1"/>
    <col min="7" max="7" width="12.85546875" style="2" customWidth="1"/>
    <col min="8" max="8" width="10.85546875" style="2" customWidth="1"/>
    <col min="9" max="9" width="15.42578125" style="2" customWidth="1"/>
    <col min="10" max="10" width="16.42578125" style="2" customWidth="1"/>
    <col min="11" max="11" width="17.28515625" style="2" customWidth="1"/>
    <col min="12" max="12" width="0.85546875" style="2" hidden="1" customWidth="1"/>
    <col min="13" max="13" width="4.7109375" style="2" customWidth="1"/>
    <col min="14" max="14" width="9.140625" style="2"/>
    <col min="15" max="15" width="9.7109375" style="2" customWidth="1"/>
    <col min="16" max="16384" width="9.140625" style="2"/>
  </cols>
  <sheetData>
    <row r="2" spans="1:17" ht="14.25" customHeight="1" x14ac:dyDescent="0.25">
      <c r="C2" s="5" t="s">
        <v>9</v>
      </c>
      <c r="D2" s="5"/>
      <c r="E2" s="5"/>
      <c r="F2" s="5"/>
      <c r="G2" s="5"/>
      <c r="H2" s="5"/>
      <c r="I2" s="5"/>
      <c r="J2" s="5"/>
      <c r="K2" s="5"/>
    </row>
    <row r="3" spans="1:17" ht="5.25" customHeight="1" x14ac:dyDescent="0.25">
      <c r="C3" s="5"/>
      <c r="D3" s="5"/>
      <c r="E3" s="5"/>
      <c r="F3" s="5"/>
      <c r="G3" s="5"/>
      <c r="H3" s="5"/>
      <c r="I3" s="5"/>
      <c r="J3" s="5"/>
      <c r="K3" s="5"/>
    </row>
    <row r="4" spans="1:17" ht="30" customHeight="1" x14ac:dyDescent="0.2">
      <c r="A4" s="25" t="s">
        <v>14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7" ht="6" customHeight="1" x14ac:dyDescent="0.25">
      <c r="C5" s="5"/>
      <c r="D5" s="5"/>
      <c r="E5" s="5"/>
      <c r="F5" s="5"/>
      <c r="G5" s="5"/>
      <c r="H5" s="5"/>
      <c r="I5" s="5"/>
      <c r="J5" s="5"/>
      <c r="K5" s="5"/>
    </row>
    <row r="6" spans="1:17" ht="12.75" customHeight="1" x14ac:dyDescent="0.2">
      <c r="A6" s="31" t="s">
        <v>12</v>
      </c>
      <c r="B6" s="32"/>
      <c r="C6" s="32"/>
      <c r="D6" s="33"/>
      <c r="E6" s="40" t="s">
        <v>14</v>
      </c>
      <c r="F6" s="41"/>
      <c r="G6" s="41"/>
      <c r="H6" s="41"/>
      <c r="I6" s="41"/>
      <c r="J6" s="41"/>
      <c r="K6" s="41"/>
    </row>
    <row r="7" spans="1:17" ht="12.75" customHeight="1" x14ac:dyDescent="0.2">
      <c r="A7" s="34"/>
      <c r="B7" s="35"/>
      <c r="C7" s="35"/>
      <c r="D7" s="36"/>
      <c r="E7" s="42"/>
      <c r="F7" s="43"/>
      <c r="G7" s="43"/>
      <c r="H7" s="43"/>
      <c r="I7" s="43"/>
      <c r="J7" s="43"/>
      <c r="K7" s="43"/>
    </row>
    <row r="8" spans="1:17" ht="11.25" customHeight="1" x14ac:dyDescent="0.2">
      <c r="A8" s="37"/>
      <c r="B8" s="38"/>
      <c r="C8" s="38"/>
      <c r="D8" s="39"/>
      <c r="E8" s="44"/>
      <c r="F8" s="45"/>
      <c r="G8" s="45"/>
      <c r="H8" s="45"/>
      <c r="I8" s="45"/>
      <c r="J8" s="45"/>
      <c r="K8" s="45"/>
    </row>
    <row r="9" spans="1:17" ht="23.25" customHeight="1" x14ac:dyDescent="0.2">
      <c r="A9" s="26" t="s">
        <v>8</v>
      </c>
      <c r="B9" s="27"/>
      <c r="C9" s="27"/>
      <c r="D9" s="28"/>
      <c r="E9" s="29"/>
      <c r="F9" s="29"/>
      <c r="G9" s="29"/>
      <c r="H9" s="29"/>
      <c r="I9" s="29"/>
      <c r="J9" s="29"/>
      <c r="K9" s="30"/>
    </row>
    <row r="10" spans="1:17" ht="32.25" customHeight="1" x14ac:dyDescent="0.2">
      <c r="A10" s="46" t="s">
        <v>0</v>
      </c>
      <c r="B10" s="46" t="s">
        <v>11</v>
      </c>
      <c r="C10" s="46" t="s">
        <v>1</v>
      </c>
      <c r="D10" s="46" t="s">
        <v>2</v>
      </c>
      <c r="E10" s="49" t="s">
        <v>3</v>
      </c>
      <c r="F10" s="50"/>
      <c r="G10" s="51"/>
      <c r="H10" s="52" t="s">
        <v>4</v>
      </c>
      <c r="I10" s="53"/>
      <c r="J10" s="54"/>
      <c r="K10" s="46" t="s">
        <v>15</v>
      </c>
    </row>
    <row r="11" spans="1:17" ht="108" customHeight="1" x14ac:dyDescent="0.2">
      <c r="A11" s="47"/>
      <c r="B11" s="47"/>
      <c r="C11" s="47"/>
      <c r="D11" s="47"/>
      <c r="E11" s="8" t="s">
        <v>19</v>
      </c>
      <c r="F11" s="8" t="s">
        <v>20</v>
      </c>
      <c r="G11" s="8" t="s">
        <v>21</v>
      </c>
      <c r="H11" s="1" t="s">
        <v>5</v>
      </c>
      <c r="I11" s="1" t="s">
        <v>6</v>
      </c>
      <c r="J11" s="1" t="s">
        <v>7</v>
      </c>
      <c r="K11" s="47"/>
      <c r="O11" s="6"/>
      <c r="P11" s="6"/>
      <c r="Q11" s="6"/>
    </row>
    <row r="12" spans="1:17" ht="13.15" customHeight="1" x14ac:dyDescent="0.2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O12" s="6"/>
      <c r="P12" s="6"/>
      <c r="Q12" s="6"/>
    </row>
    <row r="13" spans="1:17" ht="89.25" customHeight="1" x14ac:dyDescent="0.2">
      <c r="A13" s="9">
        <v>1</v>
      </c>
      <c r="B13" s="7" t="s">
        <v>16</v>
      </c>
      <c r="C13" s="14" t="s">
        <v>13</v>
      </c>
      <c r="D13" s="14">
        <v>25</v>
      </c>
      <c r="E13" s="13">
        <v>350</v>
      </c>
      <c r="F13" s="13">
        <v>470</v>
      </c>
      <c r="G13" s="13">
        <v>550</v>
      </c>
      <c r="H13" s="13">
        <f>ROUND((AVERAGE(E13:G13)),2)</f>
        <v>456.67</v>
      </c>
      <c r="I13" s="15">
        <f>STDEV(E13:G13)</f>
        <v>100.66</v>
      </c>
      <c r="J13" s="16">
        <f>I13/H13</f>
        <v>0.22040000000000001</v>
      </c>
      <c r="K13" s="17">
        <f>H13*D13</f>
        <v>11416.75</v>
      </c>
      <c r="N13" s="22">
        <f>D13*E13</f>
        <v>8750</v>
      </c>
      <c r="O13" s="22">
        <f>D13*F13</f>
        <v>11750</v>
      </c>
      <c r="P13" s="22">
        <f>D13*G13</f>
        <v>13750</v>
      </c>
      <c r="Q13" s="20"/>
    </row>
    <row r="14" spans="1:17" ht="85.5" customHeight="1" x14ac:dyDescent="0.2">
      <c r="A14" s="9">
        <v>2</v>
      </c>
      <c r="B14" s="7" t="s">
        <v>17</v>
      </c>
      <c r="C14" s="14" t="s">
        <v>13</v>
      </c>
      <c r="D14" s="19">
        <v>25</v>
      </c>
      <c r="E14" s="13">
        <v>350</v>
      </c>
      <c r="F14" s="13">
        <v>470</v>
      </c>
      <c r="G14" s="13">
        <v>550</v>
      </c>
      <c r="H14" s="13">
        <f t="shared" ref="H14:H15" si="0">ROUND((AVERAGE(E14:G14)),2)</f>
        <v>456.67</v>
      </c>
      <c r="I14" s="15">
        <f t="shared" ref="I14:I15" si="1">STDEV(E14:G14)</f>
        <v>100.66</v>
      </c>
      <c r="J14" s="16">
        <f t="shared" ref="J14:J15" si="2">I14/H14</f>
        <v>0.22040000000000001</v>
      </c>
      <c r="K14" s="17">
        <f t="shared" ref="K14:K15" si="3">H14*D14</f>
        <v>11416.75</v>
      </c>
      <c r="N14" s="22">
        <f t="shared" ref="N14:N15" si="4">D14*E14</f>
        <v>8750</v>
      </c>
      <c r="O14" s="22">
        <f t="shared" ref="O14:O15" si="5">D14*F14</f>
        <v>11750</v>
      </c>
      <c r="P14" s="22">
        <f t="shared" ref="P14:P15" si="6">D14*G14</f>
        <v>13750</v>
      </c>
      <c r="Q14" s="20"/>
    </row>
    <row r="15" spans="1:17" ht="85.5" customHeight="1" x14ac:dyDescent="0.2">
      <c r="A15" s="9">
        <v>3</v>
      </c>
      <c r="B15" s="7" t="s">
        <v>18</v>
      </c>
      <c r="C15" s="14" t="s">
        <v>13</v>
      </c>
      <c r="D15" s="19">
        <v>25</v>
      </c>
      <c r="E15" s="13">
        <v>350</v>
      </c>
      <c r="F15" s="13">
        <v>470</v>
      </c>
      <c r="G15" s="13">
        <v>550</v>
      </c>
      <c r="H15" s="13">
        <f t="shared" si="0"/>
        <v>456.67</v>
      </c>
      <c r="I15" s="15">
        <f t="shared" si="1"/>
        <v>100.66</v>
      </c>
      <c r="J15" s="16">
        <f t="shared" si="2"/>
        <v>0.22040000000000001</v>
      </c>
      <c r="K15" s="17">
        <f t="shared" si="3"/>
        <v>11416.75</v>
      </c>
      <c r="N15" s="22">
        <f t="shared" si="4"/>
        <v>8750</v>
      </c>
      <c r="O15" s="22">
        <f t="shared" si="5"/>
        <v>11750</v>
      </c>
      <c r="P15" s="22">
        <f t="shared" si="6"/>
        <v>13750</v>
      </c>
      <c r="Q15" s="20"/>
    </row>
    <row r="16" spans="1:17" ht="29.25" customHeight="1" x14ac:dyDescent="0.2">
      <c r="A16" s="18"/>
      <c r="B16" s="24" t="s">
        <v>10</v>
      </c>
      <c r="C16" s="48"/>
      <c r="D16" s="48"/>
      <c r="E16" s="48"/>
      <c r="F16" s="48"/>
      <c r="G16" s="48"/>
      <c r="H16" s="48"/>
      <c r="I16" s="48"/>
      <c r="J16" s="48"/>
      <c r="K16" s="3">
        <f>SUM(K13:K15)</f>
        <v>34250.25</v>
      </c>
      <c r="N16" s="23">
        <f>SUM(N13:N15)</f>
        <v>26250</v>
      </c>
      <c r="O16" s="23">
        <f>SUM(O13:O15)</f>
        <v>35250</v>
      </c>
      <c r="P16" s="23">
        <f>SUM(P13:P15)</f>
        <v>41250</v>
      </c>
      <c r="Q16" s="21"/>
    </row>
    <row r="17" spans="1:2" x14ac:dyDescent="0.2">
      <c r="B17" s="10"/>
    </row>
    <row r="18" spans="1:2" x14ac:dyDescent="0.2">
      <c r="A18" s="11"/>
      <c r="B18" s="4"/>
    </row>
    <row r="19" spans="1:2" x14ac:dyDescent="0.2">
      <c r="B19" s="12"/>
    </row>
    <row r="20" spans="1:2" x14ac:dyDescent="0.2">
      <c r="B20" s="4"/>
    </row>
    <row r="21" spans="1:2" x14ac:dyDescent="0.2">
      <c r="B21" s="4"/>
    </row>
    <row r="22" spans="1:2" x14ac:dyDescent="0.2">
      <c r="B22" s="4"/>
    </row>
    <row r="23" spans="1:2" x14ac:dyDescent="0.2">
      <c r="B23" s="4"/>
    </row>
    <row r="24" spans="1:2" x14ac:dyDescent="0.2">
      <c r="B24" s="4"/>
    </row>
    <row r="25" spans="1:2" x14ac:dyDescent="0.2">
      <c r="B25" s="4"/>
    </row>
  </sheetData>
  <mergeCells count="13">
    <mergeCell ref="K10:K11"/>
    <mergeCell ref="C16:J16"/>
    <mergeCell ref="A10:A11"/>
    <mergeCell ref="B10:B11"/>
    <mergeCell ref="C10:C11"/>
    <mergeCell ref="D10:D11"/>
    <mergeCell ref="E10:G10"/>
    <mergeCell ref="H10:J10"/>
    <mergeCell ref="A4:K4"/>
    <mergeCell ref="A9:D9"/>
    <mergeCell ref="E9:K9"/>
    <mergeCell ref="A6:D8"/>
    <mergeCell ref="E6:K8"/>
  </mergeCells>
  <pageMargins left="0.11811023622047245" right="0.11811023622047245" top="0.55118110236220474" bottom="0.55118110236220474" header="0.31496062992125984" footer="0.31496062992125984"/>
  <pageSetup paperSize="9" scale="89" orientation="landscape" r:id="rId1"/>
  <colBreaks count="1" manualBreakCount="1">
    <brk id="11" max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Лист3</vt:lpstr>
      <vt:lpstr>'1'!Область_печати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2026-06-18T05:48:28Z</dcterms:modified>
</cp:coreProperties>
</file>