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GMU-SRV-FS01\tgma\катологи отделов\ОГЗиД\1 ЗАКУПКИ 2026\ЗАКУПКИ\ЕАТ БЕРЕЗКА\Реагенты для КДЛ (для ПЦР) (26-209)\от ответственного\"/>
    </mc:Choice>
  </mc:AlternateContent>
  <bookViews>
    <workbookView xWindow="0" yWindow="0" windowWidth="19320" windowHeight="10920" tabRatio="727"/>
  </bookViews>
  <sheets>
    <sheet name="НМЦ" sheetId="7" r:id="rId1"/>
    <sheet name="НМЦК проектно-сметным методом" sheetId="4" state="hidden" r:id="rId2"/>
  </sheets>
  <calcPr calcId="152511"/>
</workbook>
</file>

<file path=xl/calcChain.xml><?xml version="1.0" encoding="utf-8"?>
<calcChain xmlns="http://schemas.openxmlformats.org/spreadsheetml/2006/main">
  <c r="J15" i="7" l="1"/>
  <c r="I15" i="7" s="1"/>
  <c r="O15" i="7"/>
  <c r="L16" i="7" l="1"/>
  <c r="O14" i="7"/>
  <c r="O16" i="7" l="1"/>
  <c r="D12" i="7" s="1"/>
  <c r="J14" i="7" l="1"/>
  <c r="N15" i="7" l="1"/>
  <c r="K15" i="7"/>
  <c r="N14" i="7"/>
  <c r="K14" i="7"/>
  <c r="I14" i="7"/>
  <c r="K16" i="7" l="1"/>
</calcChain>
</file>

<file path=xl/sharedStrings.xml><?xml version="1.0" encoding="utf-8"?>
<sst xmlns="http://schemas.openxmlformats.org/spreadsheetml/2006/main" count="34" uniqueCount="33">
  <si>
    <t>ср.цена</t>
  </si>
  <si>
    <t>Объект закупки</t>
  </si>
  <si>
    <t>Ед. измерения</t>
  </si>
  <si>
    <t>№ п/п</t>
  </si>
  <si>
    <t>Коэффициент вариации цены</t>
  </si>
  <si>
    <t>Количество</t>
  </si>
  <si>
    <t>КП№1</t>
  </si>
  <si>
    <t>КП№2</t>
  </si>
  <si>
    <t>КП№3</t>
  </si>
  <si>
    <t>шт</t>
  </si>
  <si>
    <t>ИТОГО НМЦД:</t>
  </si>
  <si>
    <t>ОКПД2</t>
  </si>
  <si>
    <r>
      <rPr>
        <b/>
        <sz val="14"/>
        <color indexed="8"/>
        <rFont val="Times New Roman"/>
        <family val="1"/>
        <charset val="204"/>
      </rPr>
      <t>Обоснование начальной суммы цен единиц поставляемых товаров</t>
    </r>
    <r>
      <rPr>
        <sz val="14"/>
        <color indexed="8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</si>
  <si>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Начальная сумма цен единиц поставляемых Товаров :</t>
  </si>
  <si>
    <t>Н(М)ЦК(Д) min</t>
  </si>
  <si>
    <t>НЦЕ без НДС</t>
  </si>
  <si>
    <t>НДС</t>
  </si>
  <si>
    <t xml:space="preserve">НЦЕ с НДС   </t>
  </si>
  <si>
    <t xml:space="preserve">НДС   </t>
  </si>
  <si>
    <t xml:space="preserve">Информация о предельных отпускных ценах производителей медицинских изделий в соответствии с перечнем медицинских изделий, имплантируемых в организм человека при оказании медицинской помощи в рамках программы государственных гарантий бесплатного оказания гражданам медицинской помощи, утв. Распоряжением Правительства РФ от 31.12.2018 №3053-р, представлена на официальном сайте Росздравнадзора по ссылке: https://roszdravnadzor.gov.ru/services/mi_prices 
 Объект закупки в указанный выше перечень не включен, тарифный метод не применяется. </t>
  </si>
  <si>
    <t>НЦЕ=ЦЕМ=Σn i=1 Цi /n
где:
НЦЕ - начальная цена единицы медицинского изделия, без учета НДС;
ЦЕМ - цена единицы медицинского изделия, без учета НДС;
n - количество значений информации о цене единицы i-го медицинского изделия;
i - номер информации о цене;
цi - цена единицы i-го медицинского изделия, без учета НДС.</t>
  </si>
  <si>
    <t xml:space="preserve">Основные характеристики объекта закупки: в соответствии со спецификацией </t>
  </si>
  <si>
    <t xml:space="preserve">Коэффициент вариации не превышает 33%, что свидетельствует об однородности совокупности значений, используемых в расчете.
Информации о валюте, используемой для формирования цены контракта (договора) и расчетов с поставщиком: российский рубль.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(договора): не применяется. </t>
  </si>
  <si>
    <t>Примечание:
На основании принципа эффективности использования средств бюджетного учреждения заказчиком принято решение использовать при определении Н(М)ЦК(Д) минимальную общую цену товара (работы, услуги), не превышающую среднюю цену товара (работы, услуги).</t>
  </si>
  <si>
    <t>НМЦК= Ʃn i=1 (НЦЕi + НДС) х Vi
где:
n - количество позиций закупаемых медицинских изделий;
НЦЕi - начальная цена единицы i-й позиции медицинского изделия, определяемая в соответствии с  порядком, установленным приказом Минздрава России от 15.05.2020 № 450н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</si>
  <si>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r>
      <t xml:space="preserve">В соответствии с п.5 Приказа Минздрава России от 15.05.2020 №450н "Об утверждении порядка определения начальной (максимальной) цены контракта (договора), цены контракта (договора),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(далее-Приказа) начальная цена единицы планируемого к закупке медицинского изделия устанавливается посредством применения тарифного метода с учетом предельных отпускных цен производителей на медицинское изделие, содержащееся в Реестре цен, а также установленных в субъекте РФ предельных размеров оптовых надбавок к фактическим отпускным ценам на медицинское изделие, либо посредством метода сопоставимых рыночных цен, либо на основе информации, содержащейся в реестре договоров, подтверждающей исполнение в течение 3 лет до даты подачи заявки на участие в закупке 3-х контрактов (договоров), исполненных без применения неустоек (пени, штрафов) </t>
    </r>
    <r>
      <rPr>
        <sz val="14"/>
        <rFont val="Times New Roman"/>
        <family val="1"/>
        <charset val="204"/>
      </rPr>
      <t>согласно пунктам 9,10 Приказа.</t>
    </r>
  </si>
  <si>
    <r>
      <t xml:space="preserve">Начальная (максимальная) цена контракта (договора) определена методом сопоставимых рыночных цен, метод является приоритетным  для определения и обоснования начальной (максимальной) цены контракта (договора). 
Расчет начальной цены единицы медицинского изделия осуществляется по формуле, предусмотренной п.12 Приказа, начальная (максимальная) цена </t>
    </r>
    <r>
      <rPr>
        <sz val="14"/>
        <color rgb="FFFF0000"/>
        <rFont val="Times New Roman"/>
        <family val="1"/>
        <charset val="204"/>
      </rPr>
      <t>контракта</t>
    </r>
    <r>
      <rPr>
        <sz val="14"/>
        <color indexed="8"/>
        <rFont val="Times New Roman"/>
        <family val="1"/>
        <charset val="204"/>
      </rPr>
      <t xml:space="preserve"> (договора) расчитывается по формуле, предусмотренной п.17 Приказа. </t>
    </r>
  </si>
  <si>
    <t>Заказчиком направлен с  использованием электронной почты письменный запрос  № __________  от _______ о предоставлении ценовой информации  пяти поставщикам (подрядчикам, исполнителям), обладающим опытом поставок соответствующих товаров, выполнения работ, оказания услуг, информация о которых имеется в свободном доступе (в частности, опубликована в печати, размещена на сайтах в сети "Интернет"). 
Ценовая информация получена от 3-х поставщиков: коммерческие предложения №1 от ___06.03.2026___ исх.№ ___ЦБ-221____; №2  от _10.03.2026____исх. № __78___, №3 от __10.03.2026____ исх. № __133____.</t>
  </si>
  <si>
    <t xml:space="preserve"> АмплиПрайм NCMT</t>
  </si>
  <si>
    <t>Набор реагентов для экстракции ДНК из биологического материала МагноПрайм ФАСТ</t>
  </si>
  <si>
    <t xml:space="preserve">на поставку медицинских изделий:________поставку реагентов для  клинико-диагностической лаборатории для выполнения ПЦР исследований____________ </t>
  </si>
  <si>
    <t>21.20.23.110-00009046</t>
  </si>
  <si>
    <t>21.20.23.110-00005190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</si>
</sst>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1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0" xfId="0" applyNumberForma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 wrapText="1"/>
      <protection locked="0"/>
    </xf>
    <xf numFmtId="1" fontId="0" fillId="2" borderId="0" xfId="0" applyNumberFormat="1" applyFill="1" applyAlignment="1" applyProtection="1">
      <alignment horizontal="center" vertical="center" wrapText="1"/>
      <protection locked="0"/>
    </xf>
    <xf numFmtId="4" fontId="5" fillId="2" borderId="0" xfId="0" applyNumberFormat="1" applyFont="1" applyFill="1" applyBorder="1" applyAlignment="1" applyProtection="1">
      <alignment vertical="center" wrapText="1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" fontId="10" fillId="0" borderId="0" xfId="0" applyNumberFormat="1" applyFont="1" applyFill="1" applyAlignment="1" applyProtection="1">
      <alignment horizontal="left" vertical="center" wrapText="1"/>
      <protection locked="0"/>
    </xf>
    <xf numFmtId="4" fontId="8" fillId="0" borderId="0" xfId="0" applyNumberFormat="1" applyFont="1" applyFill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4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0" applyNumberFormat="1" applyFont="1" applyFill="1" applyBorder="1" applyAlignment="1" applyProtection="1">
      <alignment horizontal="center" vertical="center" wrapText="1"/>
    </xf>
    <xf numFmtId="4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2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17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0" xfId="0" applyNumberFormat="1" applyFont="1" applyFill="1" applyBorder="1" applyAlignment="1" applyProtection="1">
      <alignment horizontal="left" vertical="center" wrapText="1"/>
      <protection locked="0"/>
    </xf>
    <xf numFmtId="4" fontId="3" fillId="2" borderId="0" xfId="0" applyNumberFormat="1" applyFont="1" applyFill="1" applyAlignment="1" applyProtection="1">
      <alignment horizontal="left" vertical="center" wrapText="1"/>
      <protection locked="0"/>
    </xf>
    <xf numFmtId="1" fontId="12" fillId="0" borderId="0" xfId="0" applyNumberFormat="1" applyFont="1" applyFill="1" applyAlignment="1" applyProtection="1">
      <alignment horizontal="left" vertical="center" wrapText="1"/>
      <protection locked="0"/>
    </xf>
    <xf numFmtId="4" fontId="4" fillId="2" borderId="0" xfId="0" applyNumberFormat="1" applyFont="1" applyFill="1" applyAlignment="1" applyProtection="1">
      <alignment horizontal="left" vertical="center" wrapText="1"/>
      <protection locked="0"/>
    </xf>
    <xf numFmtId="4" fontId="5" fillId="2" borderId="5" xfId="0" applyNumberFormat="1" applyFont="1" applyFill="1" applyBorder="1" applyAlignment="1" applyProtection="1">
      <alignment horizontal="center" vertical="center" wrapText="1"/>
    </xf>
    <xf numFmtId="1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4" fontId="11" fillId="2" borderId="0" xfId="0" applyNumberFormat="1" applyFont="1" applyFill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1037344</xdr:colOff>
      <xdr:row>0</xdr:row>
      <xdr:rowOff>123105</xdr:rowOff>
    </xdr:from>
    <xdr:ext cx="4628030" cy="2497350"/>
    <xdr:sp macro="" textlink="">
      <xdr:nvSpPr>
        <xdr:cNvPr id="2" name="TextBox 1"/>
        <xdr:cNvSpPr txBox="1"/>
      </xdr:nvSpPr>
      <xdr:spPr>
        <a:xfrm>
          <a:off x="19121237" y="123105"/>
          <a:ext cx="4628030" cy="2497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 i="0">
              <a:latin typeface="Cambria Math" panose="02040503050406030204" pitchFamily="18" charset="0"/>
            </a:rPr>
            <a:t>〖</a:t>
          </a:r>
          <a:r>
            <a:rPr lang="ru-RU" sz="1400" b="0" i="0">
              <a:latin typeface="Cambria Math"/>
            </a:rPr>
            <a:t>НМЦК</a:t>
          </a:r>
          <a:r>
            <a:rPr lang="ru-RU" sz="1400" b="0" i="0">
              <a:latin typeface="Cambria Math" panose="02040503050406030204" pitchFamily="18" charset="0"/>
            </a:rPr>
            <a:t>〗^</a:t>
          </a:r>
          <a:r>
            <a:rPr lang="ru-RU" sz="1400" b="0" i="0">
              <a:latin typeface="Cambria Math"/>
            </a:rPr>
            <a:t>рын= </a:t>
          </a:r>
          <a:r>
            <a:rPr lang="en-US" sz="1400" b="0" i="0">
              <a:latin typeface="Cambria Math"/>
            </a:rPr>
            <a:t> 𝑣</a:t>
          </a:r>
          <a:r>
            <a:rPr lang="ru-RU" sz="1400" b="0" i="0">
              <a:latin typeface="Cambria Math" panose="02040503050406030204" pitchFamily="18" charset="0"/>
            </a:rPr>
            <a:t>/</a:t>
          </a:r>
          <a:r>
            <a:rPr lang="en-US" sz="1400" b="0" i="0">
              <a:latin typeface="Cambria Math"/>
            </a:rPr>
            <a:t>𝑛</a:t>
          </a:r>
          <a:r>
            <a:rPr lang="ru-RU" sz="1400" b="0" i="0">
              <a:latin typeface="Cambria Math"/>
            </a:rPr>
            <a:t>  ∗ </a:t>
          </a:r>
          <a:r>
            <a:rPr lang="ru-RU" sz="1400" b="0" i="0">
              <a:latin typeface="Cambria Math" panose="02040503050406030204" pitchFamily="18" charset="0"/>
            </a:rPr>
            <a:t>∑2</a:t>
          </a:r>
          <a:r>
            <a:rPr lang="en-US" sz="1400" b="0" i="0">
              <a:latin typeface="Cambria Math" panose="02040503050406030204" pitchFamily="18" charset="0"/>
            </a:rPr>
            <a:t>_</a:t>
          </a:r>
          <a:r>
            <a:rPr lang="ru-RU" sz="1400" b="0" i="0">
              <a:latin typeface="Cambria Math" panose="02040503050406030204" pitchFamily="18" charset="0"/>
            </a:rPr>
            <a:t>(</a:t>
          </a:r>
          <a:r>
            <a:rPr lang="en-US" sz="1400" b="0" i="0">
              <a:latin typeface="Cambria Math"/>
            </a:rPr>
            <a:t>𝑖=1</a:t>
          </a:r>
          <a:r>
            <a:rPr lang="ru-RU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 panose="02040503050406030204" pitchFamily="18" charset="0"/>
            </a:rPr>
            <a:t>^</a:t>
          </a:r>
          <a:r>
            <a:rPr lang="en-US" sz="1400" b="0" i="0">
              <a:latin typeface="Cambria Math"/>
            </a:rPr>
            <a:t>𝑛</a:t>
          </a:r>
          <a:r>
            <a:rPr lang="en-US" sz="1400" b="0" i="0">
              <a:latin typeface="Cambria Math" panose="02040503050406030204" pitchFamily="18" charset="0"/>
            </a:rPr>
            <a:t>▒</a:t>
          </a:r>
          <a:r>
            <a:rPr lang="ru-RU" sz="1400" b="0" i="0">
              <a:latin typeface="Cambria Math"/>
            </a:rPr>
            <a:t>ц</a:t>
          </a:r>
          <a:r>
            <a:rPr lang="ru-RU" sz="1400" b="0" i="0">
              <a:latin typeface="Cambria Math" panose="02040503050406030204" pitchFamily="18" charset="0"/>
            </a:rPr>
            <a:t>_</a:t>
          </a:r>
          <a:r>
            <a:rPr lang="en-US" sz="1400" b="0" i="0">
              <a:latin typeface="Cambria Math"/>
            </a:rPr>
            <a:t>𝑖</a:t>
          </a:r>
          <a:endParaRPr lang="ru-RU" sz="1400"/>
        </a:p>
        <a:p>
          <a:r>
            <a:rPr lang="ru-RU" sz="14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〖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НМЦК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рын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НМЦК, определяемая методом сопоставимых рыночных цен (анализа рынка);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 - количество (объем) закупаемого товара (работы, услуги);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- номер источника ценовой информации;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представленная в источнике с номером i, скорректированная с учетом коэффициентов (индексов)</a:t>
          </a:r>
          <a:endParaRPr lang="ru-RU" sz="1400"/>
        </a:p>
      </xdr:txBody>
    </xdr:sp>
    <xdr:clientData/>
  </xdr:oneCellAnchor>
  <xdr:oneCellAnchor>
    <xdr:from>
      <xdr:col>16</xdr:col>
      <xdr:colOff>5603</xdr:colOff>
      <xdr:row>11</xdr:row>
      <xdr:rowOff>217713</xdr:rowOff>
    </xdr:from>
    <xdr:ext cx="4552950" cy="2612573"/>
    <xdr:sp macro="" textlink="">
      <xdr:nvSpPr>
        <xdr:cNvPr id="3" name="TextBox 2"/>
        <xdr:cNvSpPr txBox="1"/>
      </xdr:nvSpPr>
      <xdr:spPr>
        <a:xfrm>
          <a:off x="19123639" y="7769677"/>
          <a:ext cx="4552950" cy="26125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0" i="0">
              <a:latin typeface="Cambria Math"/>
            </a:rPr>
            <a:t>𝑉= </a:t>
          </a:r>
          <a:r>
            <a:rPr lang="en-US" sz="1400" b="0" i="0">
              <a:latin typeface="Cambria Math"/>
              <a:ea typeface="Cambria Math"/>
            </a:rPr>
            <a:t> 𝜎</a:t>
          </a:r>
          <a:r>
            <a:rPr lang="en-US" sz="1400" b="0" i="0">
              <a:latin typeface="Cambria Math" panose="02040503050406030204" pitchFamily="18" charset="0"/>
              <a:ea typeface="Cambria Math"/>
            </a:rPr>
            <a:t>/(</a:t>
          </a:r>
          <a:r>
            <a:rPr lang="en-US" sz="1400" b="0" i="0">
              <a:latin typeface="Cambria Math"/>
            </a:rPr>
            <a:t>&lt;</a:t>
          </a:r>
          <a:r>
            <a:rPr lang="ru-RU" sz="1400" b="0" i="0">
              <a:latin typeface="Cambria Math"/>
            </a:rPr>
            <a:t>ц</a:t>
          </a:r>
          <a:r>
            <a:rPr lang="en-US" sz="1400" b="0" i="0">
              <a:latin typeface="Cambria Math"/>
            </a:rPr>
            <a:t>&gt;</a:t>
          </a:r>
          <a:r>
            <a:rPr lang="en-US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/>
            </a:rPr>
            <a:t>  ∗100</a:t>
          </a:r>
          <a:endParaRPr lang="ru-RU" sz="1400" b="0" i="0">
            <a:latin typeface="Cambria Math"/>
          </a:endParaRPr>
        </a:p>
        <a:p>
          <a:r>
            <a:rPr lang="en-US" sz="1400" b="0"/>
            <a:t>V - </a:t>
          </a:r>
          <a:r>
            <a:rPr lang="ru-RU" sz="1400" b="0"/>
            <a:t>коэффициент вариации;</a:t>
          </a:r>
          <a:endParaRPr lang="en-US" sz="1400" b="0"/>
        </a:p>
        <a:p>
          <a:r>
            <a:rPr lang="ru-RU" sz="1400" b="0"/>
            <a:t> </a:t>
          </a:r>
        </a:p>
        <a:p>
          <a:endParaRPr lang="ru-RU" sz="1400" b="0"/>
        </a:p>
        <a:p>
          <a:endParaRPr lang="ru-RU" sz="14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среднее квадратичное отклонение;</a:t>
          </a:r>
        </a:p>
        <a:p>
          <a:r>
            <a:rPr lang="ru-RU" sz="1400" b="0"/>
            <a:t>ц</a:t>
          </a:r>
          <a:r>
            <a:rPr lang="en-US" sz="1400" b="0"/>
            <a:t>i - </a:t>
          </a:r>
          <a:r>
            <a:rPr lang="ru-RU" sz="1400" b="0"/>
            <a:t>цена единицы товара, работы, услуги, указанная в источнике с номером </a:t>
          </a:r>
          <a:r>
            <a:rPr lang="en-US" sz="1400" b="0"/>
            <a:t>i;</a:t>
          </a:r>
        </a:p>
        <a:p>
          <a:r>
            <a:rPr lang="en-US" sz="1400" b="0"/>
            <a:t>&lt;</a:t>
          </a:r>
          <a:r>
            <a:rPr lang="ru-RU" sz="1400" b="0"/>
            <a:t>ц&gt; - средняя арифметическая величина цены единицы товара, работы, услуги;</a:t>
          </a:r>
        </a:p>
        <a:p>
          <a:r>
            <a:rPr lang="en-US" sz="1400" b="0"/>
            <a:t>n - </a:t>
          </a:r>
          <a:r>
            <a:rPr lang="ru-RU" sz="1400" b="0"/>
            <a:t>количество значений, используемых в расчете.</a:t>
          </a:r>
        </a:p>
        <a:p>
          <a:endParaRPr lang="en-US" sz="1400" b="0"/>
        </a:p>
      </xdr:txBody>
    </xdr:sp>
    <xdr:clientData/>
  </xdr:oneCellAnchor>
  <xdr:oneCellAnchor>
    <xdr:from>
      <xdr:col>14</xdr:col>
      <xdr:colOff>112058</xdr:colOff>
      <xdr:row>2</xdr:row>
      <xdr:rowOff>327212</xdr:rowOff>
    </xdr:from>
    <xdr:ext cx="4628030" cy="311496"/>
    <xdr:sp macro="" textlink="">
      <xdr:nvSpPr>
        <xdr:cNvPr id="7" name="TextBox 6"/>
        <xdr:cNvSpPr txBox="1"/>
      </xdr:nvSpPr>
      <xdr:spPr>
        <a:xfrm>
          <a:off x="13666133" y="803462"/>
          <a:ext cx="46280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400"/>
        </a:p>
      </xdr:txBody>
    </xdr:sp>
    <xdr:clientData/>
  </xdr:oneCellAnchor>
  <xdr:twoCellAnchor editAs="oneCell">
    <xdr:from>
      <xdr:col>16</xdr:col>
      <xdr:colOff>87246</xdr:colOff>
      <xdr:row>12</xdr:row>
      <xdr:rowOff>462642</xdr:rowOff>
    </xdr:from>
    <xdr:to>
      <xdr:col>18</xdr:col>
      <xdr:colOff>334896</xdr:colOff>
      <xdr:row>13</xdr:row>
      <xdr:rowOff>415017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5282" y="8368392"/>
          <a:ext cx="14859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tabSelected="1" topLeftCell="A10" zoomScale="70" zoomScaleNormal="70" workbookViewId="0">
      <selection activeCell="C15" sqref="C15"/>
    </sheetView>
  </sheetViews>
  <sheetFormatPr defaultColWidth="9.140625" defaultRowHeight="35.25" customHeight="1" x14ac:dyDescent="0.25"/>
  <cols>
    <col min="1" max="1" width="6.42578125" style="13" customWidth="1"/>
    <col min="2" max="2" width="14.42578125" style="13" customWidth="1"/>
    <col min="3" max="3" width="58.85546875" style="12" customWidth="1"/>
    <col min="4" max="4" width="18" style="11" customWidth="1"/>
    <col min="5" max="5" width="16.140625" style="11" customWidth="1"/>
    <col min="6" max="8" width="15.85546875" style="11" customWidth="1"/>
    <col min="9" max="9" width="17.5703125" style="11" customWidth="1"/>
    <col min="10" max="10" width="12" style="11" customWidth="1"/>
    <col min="11" max="11" width="15.85546875" style="11" customWidth="1"/>
    <col min="12" max="12" width="0" style="11" hidden="1" customWidth="1"/>
    <col min="13" max="13" width="17.85546875" style="11" customWidth="1"/>
    <col min="14" max="14" width="19.7109375" style="11" customWidth="1"/>
    <col min="15" max="15" width="24.7109375" style="11" customWidth="1"/>
    <col min="16" max="16" width="17.140625" style="11" customWidth="1"/>
    <col min="17" max="17" width="9.140625" style="12"/>
    <col min="18" max="18" width="9.28515625" style="12" bestFit="1" customWidth="1"/>
    <col min="19" max="16384" width="9.140625" style="12"/>
  </cols>
  <sheetData>
    <row r="1" spans="1:25" s="7" customFormat="1" ht="18" customHeight="1" x14ac:dyDescent="0.25">
      <c r="A1" s="40"/>
      <c r="B1" s="40"/>
      <c r="C1" s="41"/>
      <c r="D1" s="41"/>
      <c r="E1" s="41"/>
      <c r="F1" s="41"/>
      <c r="G1" s="41"/>
      <c r="H1" s="41"/>
      <c r="I1" s="41"/>
      <c r="J1" s="41"/>
      <c r="K1" s="41"/>
      <c r="L1" s="6"/>
      <c r="M1" s="6"/>
      <c r="N1" s="6"/>
      <c r="O1" s="6"/>
      <c r="P1" s="6"/>
    </row>
    <row r="2" spans="1:25" s="7" customFormat="1" ht="15.75" customHeight="1" x14ac:dyDescent="0.25">
      <c r="A2" s="2"/>
      <c r="B2" s="2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</row>
    <row r="3" spans="1:25" s="7" customFormat="1" ht="35.25" customHeight="1" x14ac:dyDescent="0.2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3"/>
      <c r="L3" s="3"/>
      <c r="M3" s="3"/>
      <c r="N3" s="3"/>
      <c r="O3" s="3"/>
      <c r="P3" s="6"/>
    </row>
    <row r="4" spans="1:25" s="7" customFormat="1" ht="35.25" customHeight="1" x14ac:dyDescent="0.25">
      <c r="A4" s="4"/>
      <c r="B4" s="44" t="s">
        <v>30</v>
      </c>
      <c r="C4" s="45"/>
      <c r="D4" s="45"/>
      <c r="E4" s="45"/>
      <c r="F4" s="45"/>
      <c r="G4" s="45"/>
      <c r="H4" s="45"/>
      <c r="I4" s="45"/>
      <c r="J4" s="45"/>
      <c r="K4" s="45"/>
      <c r="L4" s="3"/>
      <c r="M4" s="3"/>
      <c r="N4" s="3"/>
      <c r="O4" s="3"/>
      <c r="P4" s="6"/>
    </row>
    <row r="5" spans="1:25" s="7" customFormat="1" ht="30.75" customHeight="1" x14ac:dyDescent="0.25">
      <c r="A5" s="43" t="s">
        <v>21</v>
      </c>
      <c r="B5" s="43"/>
      <c r="C5" s="43"/>
      <c r="D5" s="43"/>
      <c r="E5" s="43"/>
      <c r="F5" s="43"/>
      <c r="G5" s="43"/>
      <c r="H5" s="43"/>
      <c r="I5" s="43"/>
      <c r="J5" s="43"/>
      <c r="K5" s="3"/>
      <c r="L5" s="3"/>
      <c r="M5" s="3"/>
      <c r="N5" s="3"/>
      <c r="O5" s="3"/>
      <c r="P5" s="6"/>
    </row>
    <row r="6" spans="1:25" s="7" customFormat="1" ht="21.75" customHeight="1" x14ac:dyDescent="0.25">
      <c r="A6" s="2"/>
      <c r="B6" s="2"/>
      <c r="C6" s="1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6"/>
    </row>
    <row r="7" spans="1:25" s="7" customFormat="1" ht="111.75" customHeight="1" x14ac:dyDescent="0.25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17"/>
      <c r="Q7" s="49" t="s">
        <v>20</v>
      </c>
      <c r="R7" s="49"/>
      <c r="S7" s="49"/>
      <c r="T7" s="49"/>
      <c r="U7" s="49"/>
      <c r="V7" s="49"/>
      <c r="W7" s="49"/>
      <c r="X7" s="49"/>
      <c r="Y7" s="49"/>
    </row>
    <row r="8" spans="1:25" s="7" customFormat="1" ht="97.5" customHeight="1" x14ac:dyDescent="0.25">
      <c r="A8" s="46" t="s">
        <v>19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17"/>
      <c r="Q8" s="49"/>
      <c r="R8" s="49"/>
      <c r="S8" s="49"/>
      <c r="T8" s="49"/>
      <c r="U8" s="49"/>
      <c r="V8" s="49"/>
      <c r="W8" s="49"/>
      <c r="X8" s="49"/>
      <c r="Y8" s="49"/>
    </row>
    <row r="9" spans="1:25" s="7" customFormat="1" ht="55.5" customHeight="1" x14ac:dyDescent="0.25">
      <c r="A9" s="47" t="s">
        <v>26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18"/>
      <c r="Q9" s="49" t="s">
        <v>24</v>
      </c>
      <c r="R9" s="49"/>
      <c r="S9" s="49"/>
      <c r="T9" s="49"/>
      <c r="U9" s="49"/>
      <c r="V9" s="49"/>
      <c r="W9" s="49"/>
      <c r="X9" s="49"/>
    </row>
    <row r="10" spans="1:25" s="7" customFormat="1" ht="91.5" customHeight="1" x14ac:dyDescent="0.25">
      <c r="A10" s="48" t="s">
        <v>22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3"/>
      <c r="P10" s="6"/>
      <c r="Q10" s="49"/>
      <c r="R10" s="49"/>
      <c r="S10" s="49"/>
      <c r="T10" s="49"/>
      <c r="U10" s="49"/>
      <c r="V10" s="49"/>
      <c r="W10" s="49"/>
      <c r="X10" s="49"/>
    </row>
    <row r="11" spans="1:25" s="7" customFormat="1" ht="81.75" customHeight="1" x14ac:dyDescent="0.25">
      <c r="A11" s="52" t="s">
        <v>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19"/>
      <c r="Q11" s="49"/>
      <c r="R11" s="49"/>
      <c r="S11" s="49"/>
      <c r="T11" s="49"/>
      <c r="U11" s="49"/>
      <c r="V11" s="49"/>
      <c r="W11" s="49"/>
      <c r="X11" s="49"/>
    </row>
    <row r="12" spans="1:25" s="10" customFormat="1" ht="27.75" customHeight="1" x14ac:dyDescent="0.25">
      <c r="A12" s="5"/>
      <c r="B12" s="50" t="s">
        <v>13</v>
      </c>
      <c r="C12" s="50"/>
      <c r="D12" s="14">
        <f>O16</f>
        <v>160800</v>
      </c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</row>
    <row r="13" spans="1:25" ht="45" customHeight="1" x14ac:dyDescent="0.25">
      <c r="A13" s="25" t="s">
        <v>3</v>
      </c>
      <c r="B13" s="26" t="s">
        <v>11</v>
      </c>
      <c r="C13" s="27" t="s">
        <v>1</v>
      </c>
      <c r="D13" s="27" t="s">
        <v>2</v>
      </c>
      <c r="E13" s="27" t="s">
        <v>5</v>
      </c>
      <c r="F13" s="28" t="s">
        <v>6</v>
      </c>
      <c r="G13" s="28" t="s">
        <v>7</v>
      </c>
      <c r="H13" s="28" t="s">
        <v>8</v>
      </c>
      <c r="I13" s="29" t="s">
        <v>4</v>
      </c>
      <c r="J13" s="30" t="s">
        <v>0</v>
      </c>
      <c r="K13" s="31" t="s">
        <v>15</v>
      </c>
      <c r="L13" s="31" t="s">
        <v>16</v>
      </c>
      <c r="M13" s="30" t="s">
        <v>18</v>
      </c>
      <c r="N13" s="30" t="s">
        <v>17</v>
      </c>
      <c r="O13" s="24" t="s">
        <v>14</v>
      </c>
      <c r="P13" s="20"/>
    </row>
    <row r="14" spans="1:25" ht="34.5" customHeight="1" x14ac:dyDescent="0.25">
      <c r="A14" s="32">
        <v>1</v>
      </c>
      <c r="B14" s="33" t="s">
        <v>31</v>
      </c>
      <c r="C14" s="34" t="s">
        <v>28</v>
      </c>
      <c r="D14" s="39" t="s">
        <v>9</v>
      </c>
      <c r="E14" s="35">
        <v>6</v>
      </c>
      <c r="F14" s="36">
        <v>23600</v>
      </c>
      <c r="G14" s="36">
        <v>26680</v>
      </c>
      <c r="H14" s="36">
        <v>25725</v>
      </c>
      <c r="I14" s="37">
        <f t="shared" ref="I14" si="0">(STDEV(F14:H14)/J14)*100</f>
        <v>6.2230209571976944</v>
      </c>
      <c r="J14" s="38">
        <f t="shared" ref="J14" si="1">IFERROR(ROUND(AVERAGE(F14:H14),2),0)</f>
        <v>25335</v>
      </c>
      <c r="K14" s="37">
        <f>$J$14</f>
        <v>25335</v>
      </c>
      <c r="L14" s="37"/>
      <c r="M14" s="37">
        <v>0</v>
      </c>
      <c r="N14" s="37">
        <f>$J$14</f>
        <v>25335</v>
      </c>
      <c r="O14" s="22">
        <f t="shared" ref="O14" si="2">E14*F14</f>
        <v>141600</v>
      </c>
      <c r="P14" s="20"/>
    </row>
    <row r="15" spans="1:25" ht="34.5" customHeight="1" x14ac:dyDescent="0.25">
      <c r="A15" s="32">
        <v>2</v>
      </c>
      <c r="B15" s="33" t="s">
        <v>32</v>
      </c>
      <c r="C15" s="34" t="s">
        <v>29</v>
      </c>
      <c r="D15" s="39" t="s">
        <v>9</v>
      </c>
      <c r="E15" s="35">
        <v>6</v>
      </c>
      <c r="F15" s="36">
        <v>3200</v>
      </c>
      <c r="G15" s="36">
        <v>3615</v>
      </c>
      <c r="H15" s="36">
        <v>3500</v>
      </c>
      <c r="I15" s="37">
        <f t="shared" ref="I15" si="3">(STDEV(F15:H15)/J15)*100</f>
        <v>6.2315804564464363</v>
      </c>
      <c r="J15" s="38">
        <f t="shared" ref="J15" si="4">IFERROR(ROUND(AVERAGE(F15:H15),2),0)</f>
        <v>3438.33</v>
      </c>
      <c r="K15" s="37">
        <f t="shared" ref="K15" si="5">$J$14</f>
        <v>25335</v>
      </c>
      <c r="L15" s="37"/>
      <c r="M15" s="37">
        <v>1</v>
      </c>
      <c r="N15" s="37">
        <f t="shared" ref="N15" si="6">$J$14</f>
        <v>25335</v>
      </c>
      <c r="O15" s="22">
        <f t="shared" ref="O15" si="7">E15*F15</f>
        <v>19200</v>
      </c>
      <c r="P15" s="20"/>
    </row>
    <row r="16" spans="1:25" ht="35.25" customHeight="1" x14ac:dyDescent="0.25">
      <c r="A16" s="42" t="s">
        <v>10</v>
      </c>
      <c r="B16" s="42"/>
      <c r="C16" s="42"/>
      <c r="D16" s="42"/>
      <c r="E16" s="42"/>
      <c r="F16" s="42"/>
      <c r="G16" s="42"/>
      <c r="H16" s="42"/>
      <c r="I16" s="42"/>
      <c r="J16" s="42"/>
      <c r="K16" s="23">
        <f>SUM(K14:K15)</f>
        <v>50670</v>
      </c>
      <c r="L16" s="23">
        <f>SUM(L14:L15)</f>
        <v>0</v>
      </c>
      <c r="M16" s="23"/>
      <c r="N16" s="23"/>
      <c r="O16" s="23">
        <f>SUM(O14:O15)</f>
        <v>160800</v>
      </c>
      <c r="P16" s="16"/>
    </row>
    <row r="17" spans="1:16" ht="73.5" customHeight="1" x14ac:dyDescent="0.25">
      <c r="A17" s="51" t="s">
        <v>23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21"/>
    </row>
    <row r="18" spans="1:16" ht="35.25" customHeight="1" x14ac:dyDescent="0.25">
      <c r="A18" s="1"/>
      <c r="B18" s="12"/>
      <c r="D18" s="12"/>
      <c r="E18" s="12"/>
      <c r="F18" s="12"/>
      <c r="G18" s="12"/>
      <c r="H18" s="12"/>
      <c r="I18" s="12"/>
      <c r="J18" s="12"/>
      <c r="K18" s="12"/>
    </row>
    <row r="19" spans="1:16" ht="35.25" customHeight="1" x14ac:dyDescent="0.25">
      <c r="A19" s="12"/>
      <c r="B19" s="12"/>
      <c r="D19" s="12"/>
      <c r="E19" s="12"/>
      <c r="F19" s="12"/>
      <c r="G19" s="12"/>
      <c r="H19" s="12"/>
      <c r="I19" s="12"/>
      <c r="J19" s="12"/>
    </row>
  </sheetData>
  <mergeCells count="14">
    <mergeCell ref="Q9:X11"/>
    <mergeCell ref="B12:C12"/>
    <mergeCell ref="A8:O8"/>
    <mergeCell ref="Q7:Y8"/>
    <mergeCell ref="A17:O17"/>
    <mergeCell ref="A11:O11"/>
    <mergeCell ref="A1:K1"/>
    <mergeCell ref="A16:J16"/>
    <mergeCell ref="A3:J3"/>
    <mergeCell ref="A5:J5"/>
    <mergeCell ref="B4:K4"/>
    <mergeCell ref="A7:O7"/>
    <mergeCell ref="A9:O9"/>
    <mergeCell ref="A10:N10"/>
  </mergeCells>
  <phoneticPr fontId="0" type="noConversion"/>
  <pageMargins left="0.39370078740157483" right="0.11811023622047245" top="0.19685039370078741" bottom="0.74803149606299213" header="0.19685039370078741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НМЦК проектно-сметным методом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Максимова Татьяна Юрьевна</cp:lastModifiedBy>
  <cp:lastPrinted>2014-11-21T05:06:22Z</cp:lastPrinted>
  <dcterms:created xsi:type="dcterms:W3CDTF">2013-12-17T05:16:41Z</dcterms:created>
  <dcterms:modified xsi:type="dcterms:W3CDTF">2026-05-27T05:03:47Z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@Дата регистрации">
    <vt:filetime>2022-12-12T10:50:34Z</vt:filetime>
  </property>
  <property fmtid="{D5CDD505-2E9C-101B-9397-08002B2CF9AE}" pid="3" name="@Регистратор">
    <vt:lpwstr>{0a65b7fc-cc4e-4c86-81a0-84f1a3c24623}</vt:lpwstr>
  </property>
  <property fmtid="{D5CDD505-2E9C-101B-9397-08002B2CF9AE}" pid="4" name="#Регистратор">
    <vt:lpwstr>Зыков С. А.</vt:lpwstr>
  </property>
  <property fmtid="{D5CDD505-2E9C-101B-9397-08002B2CF9AE}" pid="5" name="@Ответственный">
    <vt:lpwstr>0a65b7fc-cc4e-4c86-81a0-84f1a3c24623</vt:lpwstr>
  </property>
  <property fmtid="{D5CDD505-2E9C-101B-9397-08002B2CF9AE}" pid="6" name="#Ответственный">
    <vt:lpwstr>Зыков С. А.</vt:lpwstr>
  </property>
  <property fmtid="{D5CDD505-2E9C-101B-9397-08002B2CF9AE}" pid="7" name="@Регистрационный номер">
    <vt:lpwstr>bbeebb57-ae63-48d1-8c80-0fdd6ce91763</vt:lpwstr>
  </property>
  <property fmtid="{D5CDD505-2E9C-101B-9397-08002B2CF9AE}" pid="8" name="#Регистрационный номер">
    <vt:lpwstr>СЗД 22-1033</vt:lpwstr>
  </property>
</Properties>
</file>