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/>
  <c r="K16"/>
  <c r="L16"/>
  <c r="P16"/>
  <c r="P12"/>
  <c r="P13"/>
  <c r="P14"/>
  <c r="P15"/>
  <c r="P17"/>
  <c r="K15"/>
  <c r="J15"/>
  <c r="L15"/>
  <c r="K14"/>
  <c r="J14"/>
  <c r="K13"/>
  <c r="J13"/>
  <c r="K12"/>
  <c r="J12"/>
  <c r="L12"/>
  <c r="L14"/>
  <c r="L13"/>
  <c r="G18"/>
</calcChain>
</file>

<file path=xl/sharedStrings.xml><?xml version="1.0" encoding="utf-8"?>
<sst xmlns="http://schemas.openxmlformats.org/spreadsheetml/2006/main" count="45" uniqueCount="36">
  <si>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</si>
  <si>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</si>
  <si>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</si>
  <si>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</si>
  <si>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</si>
  <si>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</si>
  <si>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</si>
  <si>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</si>
  <si>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</si>
  <si>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</si>
  <si>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</si>
  <si>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</si>
  <si>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</si>
  <si>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</si>
  <si>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</si>
  <si>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</si>
  <si>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</si>
  <si>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</si>
  <si>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</si>
  <si>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</si>
  <si>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</si>
  <si>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</si>
  <si>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</si>
  <si>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</si>
  <si>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</si>
  <si>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рублей</t>
  </si>
  <si>
    <t xml:space="preserve">На основании проведенных расчетов НМЦК составляет: </t>
  </si>
  <si>
    <t>22.19.60.119-00000004</t>
  </si>
  <si>
    <t>22.19.60.119-00000002</t>
  </si>
  <si>
    <t>Перчатки смотровые/процедурные из латекса гевеи, неопудренные, нестерильные Размеры S</t>
  </si>
  <si>
    <t>Перчатки смотровые/процедурные из латекса гевеи, неопудренные, нестерильные Размеры  M</t>
  </si>
  <si>
    <t>Перчатки смотровые/процедурные из латекса гевеи, неопудренные, нестерильные Размеры  L</t>
  </si>
  <si>
    <t xml:space="preserve">22.19.60.119-00000008 </t>
  </si>
  <si>
    <t>Пара (2шт.)*</t>
  </si>
  <si>
    <t>Перчатки смотровые/процедурные нитриловые, неопудренные, нестерильные Размеры  M</t>
  </si>
  <si>
    <t>Перчатки смотровые/процедурные нитриловые, неопудренные, нестерильные Размеры ХS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</si>
</sst>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63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0"/>
  <sheetViews>
    <sheetView tabSelected="1" view="pageBreakPreview" topLeftCell="A4" zoomScale="80" zoomScaleSheetLayoutView="80" workbookViewId="0">
      <selection activeCell="G14" sqref="G14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3.5703125" style="7" customWidth="1"/>
    <col min="4" max="4" width="16.14062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10" width="18.28515625" style="14" customWidth="1"/>
    <col min="11" max="11" width="17.28515625" style="14" customWidth="1"/>
    <col min="12" max="12" width="14.140625" style="14" customWidth="1"/>
    <col min="13" max="13" width="16.42578125" style="14" customWidth="1"/>
    <col min="14" max="14" width="8.7109375" style="8" customWidth="1"/>
    <col min="15" max="15" width="18.28515625" style="14" customWidth="1"/>
    <col min="16" max="16" width="14" style="14" customWidth="1"/>
    <col min="17" max="17" width="18.42578125" style="7" customWidth="1"/>
    <col min="18" max="50" width="9.140625" style="7" customWidth="1"/>
    <col min="51" max="16384" width="11.5703125" style="7"/>
  </cols>
  <sheetData>
    <row r="1" spans="1:18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12"/>
      <c r="K1" s="12"/>
      <c r="L1" s="12"/>
      <c r="M1" s="12"/>
      <c r="N1" s="3"/>
      <c r="O1" s="12"/>
      <c r="P1" s="13"/>
      <c r="Q1" s="2"/>
    </row>
    <row r="2" spans="1:18" ht="15" customHeight="1">
      <c r="A2" s="1"/>
      <c r="B2" s="2"/>
      <c r="C2" s="2"/>
      <c r="D2" s="2"/>
      <c r="E2" s="2"/>
      <c r="F2" s="1"/>
      <c r="G2" s="13"/>
      <c r="H2" s="13"/>
      <c r="I2" s="4"/>
      <c r="J2" s="13"/>
      <c r="K2" s="13"/>
      <c r="L2" s="13"/>
      <c r="M2" s="13"/>
      <c r="N2" s="4"/>
      <c r="O2" s="13"/>
      <c r="P2" s="13"/>
      <c r="Q2" s="2"/>
    </row>
    <row r="3" spans="1:18" ht="74.25" customHeight="1">
      <c r="A3" s="42" t="s">
        <v>1</v>
      </c>
      <c r="B3" s="42"/>
      <c r="C3" s="42"/>
      <c r="D3" s="42"/>
      <c r="E3" s="42"/>
      <c r="F3" s="42"/>
      <c r="G3" s="42"/>
      <c r="H3" s="43"/>
      <c r="I3" s="43"/>
      <c r="J3" s="43"/>
      <c r="K3" s="42"/>
      <c r="L3" s="42"/>
      <c r="M3" s="42"/>
      <c r="N3" s="42"/>
      <c r="O3" s="42"/>
      <c r="P3" s="42"/>
      <c r="Q3" s="2"/>
    </row>
    <row r="4" spans="1:18" ht="15" customHeight="1">
      <c r="A4" s="1"/>
      <c r="B4" s="2"/>
      <c r="C4" s="2"/>
      <c r="D4" s="2"/>
      <c r="E4" s="2"/>
      <c r="F4" s="1"/>
      <c r="G4" s="13"/>
      <c r="H4" s="13"/>
      <c r="I4" s="4"/>
      <c r="J4" s="13"/>
      <c r="K4" s="13"/>
      <c r="L4" s="13"/>
      <c r="M4" s="13"/>
      <c r="N4" s="4"/>
      <c r="O4" s="13"/>
      <c r="P4" s="13"/>
      <c r="Q4" s="2"/>
    </row>
    <row r="5" spans="1:18">
      <c r="A5" s="1"/>
      <c r="B5" s="2"/>
      <c r="C5" s="2"/>
      <c r="D5" s="2"/>
      <c r="E5" s="2"/>
      <c r="F5" s="1"/>
      <c r="G5" s="13"/>
      <c r="H5" s="13"/>
      <c r="I5" s="4"/>
      <c r="J5" s="13"/>
      <c r="K5" s="13"/>
      <c r="L5" s="13"/>
      <c r="M5" s="13"/>
      <c r="N5" s="4"/>
      <c r="O5" s="13"/>
      <c r="P5" s="13"/>
      <c r="Q5" s="2"/>
    </row>
    <row r="6" spans="1:18" ht="27" customHeight="1">
      <c r="A6" s="44" t="s">
        <v>2</v>
      </c>
      <c r="B6" s="44"/>
      <c r="C6" s="45" t="s">
        <v>18</v>
      </c>
      <c r="D6" s="46"/>
      <c r="E6" s="46"/>
      <c r="F6" s="46"/>
      <c r="G6" s="46"/>
      <c r="H6" s="47"/>
      <c r="I6" s="47"/>
      <c r="J6" s="48"/>
      <c r="K6" s="46"/>
      <c r="L6" s="46"/>
      <c r="M6" s="46"/>
      <c r="N6" s="46"/>
      <c r="O6" s="49"/>
      <c r="P6" s="50"/>
      <c r="Q6" s="2"/>
    </row>
    <row r="7" spans="1:18" ht="45" customHeight="1">
      <c r="A7" s="51" t="s">
        <v>3</v>
      </c>
      <c r="B7" s="51"/>
      <c r="C7" s="45" t="s">
        <v>4</v>
      </c>
      <c r="D7" s="46"/>
      <c r="E7" s="46"/>
      <c r="F7" s="46"/>
      <c r="G7" s="46"/>
      <c r="H7" s="47"/>
      <c r="I7" s="47"/>
      <c r="J7" s="48"/>
      <c r="K7" s="46"/>
      <c r="L7" s="46"/>
      <c r="M7" s="46"/>
      <c r="N7" s="46"/>
      <c r="O7" s="49"/>
      <c r="P7" s="50"/>
      <c r="Q7" s="2"/>
    </row>
    <row r="8" spans="1:18" ht="45" customHeight="1">
      <c r="A8" s="35" t="s">
        <v>17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52"/>
      <c r="Q8" s="2"/>
    </row>
    <row r="9" spans="1:18" ht="108" customHeight="1">
      <c r="A9" s="37" t="s">
        <v>19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  <c r="Q9" s="2"/>
    </row>
    <row r="10" spans="1:18" ht="29.25" customHeight="1">
      <c r="A10" s="54" t="s">
        <v>5</v>
      </c>
      <c r="B10" s="44" t="s">
        <v>6</v>
      </c>
      <c r="C10" s="44"/>
      <c r="D10" s="55" t="s">
        <v>7</v>
      </c>
      <c r="E10" s="44" t="s">
        <v>8</v>
      </c>
      <c r="F10" s="54" t="s">
        <v>9</v>
      </c>
      <c r="G10" s="16" t="s">
        <v>22</v>
      </c>
      <c r="H10" s="16" t="s">
        <v>23</v>
      </c>
      <c r="I10" s="5" t="s">
        <v>24</v>
      </c>
      <c r="J10" s="57" t="s">
        <v>20</v>
      </c>
      <c r="K10" s="57" t="s">
        <v>10</v>
      </c>
      <c r="L10" s="57" t="s">
        <v>11</v>
      </c>
      <c r="M10" s="57" t="s">
        <v>21</v>
      </c>
      <c r="N10" s="56" t="s">
        <v>12</v>
      </c>
      <c r="O10" s="57" t="s">
        <v>13</v>
      </c>
      <c r="P10" s="53" t="s">
        <v>14</v>
      </c>
      <c r="Q10" s="2"/>
    </row>
    <row r="11" spans="1:18" ht="32.25" customHeight="1">
      <c r="A11" s="54"/>
      <c r="B11" s="44"/>
      <c r="C11" s="44"/>
      <c r="D11" s="55"/>
      <c r="E11" s="58"/>
      <c r="F11" s="54"/>
      <c r="G11" s="16" t="s">
        <v>15</v>
      </c>
      <c r="H11" s="16" t="s">
        <v>15</v>
      </c>
      <c r="I11" s="5" t="s">
        <v>15</v>
      </c>
      <c r="J11" s="57"/>
      <c r="K11" s="57"/>
      <c r="L11" s="57"/>
      <c r="M11" s="57"/>
      <c r="N11" s="56"/>
      <c r="O11" s="57"/>
      <c r="P11" s="53"/>
      <c r="Q11" s="2"/>
    </row>
    <row r="12" spans="1:18" ht="49.5" customHeight="1">
      <c r="A12" s="24">
        <v>1</v>
      </c>
      <c r="B12" s="40" t="s">
        <v>30</v>
      </c>
      <c r="C12" s="41"/>
      <c r="D12" s="25" t="s">
        <v>27</v>
      </c>
      <c r="E12" s="17" t="s">
        <v>33</v>
      </c>
      <c r="F12" s="18">
        <v>5000</v>
      </c>
      <c r="G12" s="23">
        <v>10.91</v>
      </c>
      <c r="H12" s="23">
        <v>10.82</v>
      </c>
      <c r="I12" s="23">
        <v>11.82</v>
      </c>
      <c r="J12" s="23">
        <f t="shared" ref="J12:J13" si="0">AVERAGE(G12:I12)</f>
        <v>11.183333333333332</v>
      </c>
      <c r="K12" s="23">
        <f>STDEV(G12:I12)</f>
        <v>0.55320279584735776</v>
      </c>
      <c r="L12" s="23">
        <f>(K12/J12)*100</f>
        <v>4.946671795952529</v>
      </c>
      <c r="M12" s="28">
        <v>11.18</v>
      </c>
      <c r="N12" s="5">
        <v>10</v>
      </c>
      <c r="O12" s="27">
        <v>12.3</v>
      </c>
      <c r="P12" s="23">
        <f t="shared" ref="P12:P13" si="1">O12*F12</f>
        <v>61500</v>
      </c>
      <c r="Q12" s="4"/>
      <c r="R12" s="8"/>
    </row>
    <row r="13" spans="1:18" ht="49.5" customHeight="1">
      <c r="A13" s="24">
        <v>2</v>
      </c>
      <c r="B13" s="40" t="s">
        <v>29</v>
      </c>
      <c r="C13" s="41"/>
      <c r="D13" s="25" t="s">
        <v>27</v>
      </c>
      <c r="E13" s="17" t="s">
        <v>33</v>
      </c>
      <c r="F13" s="18">
        <v>7000</v>
      </c>
      <c r="G13" s="33">
        <v>10.91</v>
      </c>
      <c r="H13" s="33">
        <v>10.82</v>
      </c>
      <c r="I13" s="33">
        <v>11.82</v>
      </c>
      <c r="J13" s="23">
        <f t="shared" si="0"/>
        <v>11.183333333333332</v>
      </c>
      <c r="K13" s="23">
        <f t="shared" ref="K13" si="2">STDEV(G13:I13)</f>
        <v>0.55320279584735776</v>
      </c>
      <c r="L13" s="23">
        <f t="shared" ref="L13" si="3">(K13/J13)*100</f>
        <v>4.946671795952529</v>
      </c>
      <c r="M13" s="28">
        <v>11.18</v>
      </c>
      <c r="N13" s="5">
        <v>10</v>
      </c>
      <c r="O13" s="27">
        <v>12.3</v>
      </c>
      <c r="P13" s="23">
        <f t="shared" si="1"/>
        <v>86100</v>
      </c>
      <c r="Q13" s="4"/>
      <c r="R13" s="8"/>
    </row>
    <row r="14" spans="1:18" ht="49.5" customHeight="1">
      <c r="A14" s="29">
        <v>3</v>
      </c>
      <c r="B14" s="40" t="s">
        <v>31</v>
      </c>
      <c r="C14" s="41"/>
      <c r="D14" s="25" t="s">
        <v>28</v>
      </c>
      <c r="E14" s="17" t="s">
        <v>33</v>
      </c>
      <c r="F14" s="18">
        <v>4500</v>
      </c>
      <c r="G14" s="23">
        <v>10.91</v>
      </c>
      <c r="H14" s="23">
        <v>10.82</v>
      </c>
      <c r="I14" s="23">
        <v>11.82</v>
      </c>
      <c r="J14" s="23">
        <f>AVERAGE(G14:I14)</f>
        <v>11.183333333333332</v>
      </c>
      <c r="K14" s="23">
        <f>STDEV(G14:I14)</f>
        <v>0.55320279584735776</v>
      </c>
      <c r="L14" s="23">
        <f>(K14/J14)*100</f>
        <v>4.946671795952529</v>
      </c>
      <c r="M14" s="28">
        <v>11.18</v>
      </c>
      <c r="N14" s="5">
        <v>10</v>
      </c>
      <c r="O14" s="27">
        <v>12.3</v>
      </c>
      <c r="P14" s="23">
        <f>O14*F14</f>
        <v>55350</v>
      </c>
      <c r="Q14" s="4"/>
      <c r="R14" s="8"/>
    </row>
    <row r="15" spans="1:18" ht="49.5" customHeight="1">
      <c r="A15" s="29">
        <v>4</v>
      </c>
      <c r="B15" s="40" t="s">
        <v>35</v>
      </c>
      <c r="C15" s="41"/>
      <c r="D15" s="30" t="s">
        <v>27</v>
      </c>
      <c r="E15" s="17" t="s">
        <v>33</v>
      </c>
      <c r="F15" s="18">
        <v>500</v>
      </c>
      <c r="G15" s="31">
        <v>8.64</v>
      </c>
      <c r="H15" s="31">
        <v>8.5500000000000007</v>
      </c>
      <c r="I15" s="31">
        <v>8.82</v>
      </c>
      <c r="J15" s="31">
        <f t="shared" ref="J15:J16" si="4">AVERAGE(G15:I15)</f>
        <v>8.67</v>
      </c>
      <c r="K15" s="31">
        <f t="shared" ref="K15:K16" si="5">STDEV(G15:I15)</f>
        <v>0.13747727084867498</v>
      </c>
      <c r="L15" s="31">
        <f t="shared" ref="L15:L16" si="6">(K15/J15)*100</f>
        <v>1.5856663304345442</v>
      </c>
      <c r="M15" s="31">
        <v>8.67</v>
      </c>
      <c r="N15" s="5">
        <v>10</v>
      </c>
      <c r="O15" s="31">
        <v>9.5399999999999991</v>
      </c>
      <c r="P15" s="31">
        <f t="shared" ref="P15:P16" si="7">O15*F15</f>
        <v>4770</v>
      </c>
      <c r="Q15" s="4"/>
      <c r="R15" s="8"/>
    </row>
    <row r="16" spans="1:18" ht="49.5" customHeight="1">
      <c r="A16" s="26">
        <v>5</v>
      </c>
      <c r="B16" s="59" t="s">
        <v>34</v>
      </c>
      <c r="C16" s="60"/>
      <c r="D16" s="61" t="s">
        <v>32</v>
      </c>
      <c r="E16" s="17" t="s">
        <v>33</v>
      </c>
      <c r="F16" s="62">
        <v>11200</v>
      </c>
      <c r="G16" s="31">
        <v>8.64</v>
      </c>
      <c r="H16" s="31">
        <v>8.5500000000000007</v>
      </c>
      <c r="I16" s="31">
        <v>8.82</v>
      </c>
      <c r="J16" s="31">
        <f t="shared" si="4"/>
        <v>8.67</v>
      </c>
      <c r="K16" s="31">
        <f t="shared" si="5"/>
        <v>0.13747727084867498</v>
      </c>
      <c r="L16" s="31">
        <f t="shared" si="6"/>
        <v>1.5856663304345442</v>
      </c>
      <c r="M16" s="31">
        <v>8.67</v>
      </c>
      <c r="N16" s="5">
        <v>10</v>
      </c>
      <c r="O16" s="32">
        <v>9.5399999999999991</v>
      </c>
      <c r="P16" s="31">
        <f t="shared" si="7"/>
        <v>106847.99999999999</v>
      </c>
      <c r="Q16" s="4"/>
      <c r="R16" s="8"/>
    </row>
    <row r="17" spans="1:17">
      <c r="A17" s="51" t="s">
        <v>16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 t="s">
        <v>16</v>
      </c>
      <c r="N17" s="51"/>
      <c r="O17" s="19"/>
      <c r="P17" s="16">
        <f>SUM(P12:P16)</f>
        <v>314568</v>
      </c>
      <c r="Q17" s="2"/>
    </row>
    <row r="18" spans="1:17" ht="15" customHeight="1">
      <c r="A18" s="35" t="s">
        <v>26</v>
      </c>
      <c r="B18" s="36"/>
      <c r="C18" s="36"/>
      <c r="D18" s="20"/>
      <c r="E18" s="20"/>
      <c r="F18" s="20"/>
      <c r="G18" s="22">
        <f>P17</f>
        <v>314568</v>
      </c>
      <c r="H18" s="20" t="s">
        <v>25</v>
      </c>
      <c r="I18" s="20"/>
      <c r="J18" s="20"/>
      <c r="K18" s="20"/>
      <c r="L18" s="20"/>
      <c r="M18" s="20"/>
      <c r="N18" s="20"/>
      <c r="O18" s="20"/>
      <c r="P18" s="21"/>
      <c r="Q18" s="2"/>
    </row>
    <row r="19" spans="1:1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6"/>
      <c r="O19" s="15"/>
      <c r="P19" s="13"/>
      <c r="Q19" s="2"/>
    </row>
    <row r="20" spans="1:17">
      <c r="A20" s="1"/>
      <c r="B20" s="9"/>
      <c r="C20" s="2"/>
      <c r="D20" s="2"/>
      <c r="E20" s="2"/>
      <c r="F20" s="1"/>
      <c r="G20" s="13"/>
      <c r="H20" s="13"/>
      <c r="I20" s="4"/>
      <c r="J20" s="13"/>
      <c r="K20" s="13"/>
      <c r="L20" s="13"/>
      <c r="M20" s="13"/>
      <c r="N20" s="4"/>
      <c r="O20" s="13"/>
      <c r="P20" s="13"/>
      <c r="Q20" s="2"/>
    </row>
  </sheetData>
  <mergeCells count="27">
    <mergeCell ref="A8:P8"/>
    <mergeCell ref="A17:N17"/>
    <mergeCell ref="P10:P11"/>
    <mergeCell ref="A10:A11"/>
    <mergeCell ref="B10:C11"/>
    <mergeCell ref="D10:D11"/>
    <mergeCell ref="N10:N11"/>
    <mergeCell ref="O10:O11"/>
    <mergeCell ref="J10:J11"/>
    <mergeCell ref="E10:E11"/>
    <mergeCell ref="F10:F11"/>
    <mergeCell ref="K10:K11"/>
    <mergeCell ref="L10:L11"/>
    <mergeCell ref="M10:M11"/>
    <mergeCell ref="B16:C16"/>
    <mergeCell ref="A3:P3"/>
    <mergeCell ref="A6:B6"/>
    <mergeCell ref="C6:P6"/>
    <mergeCell ref="A7:B7"/>
    <mergeCell ref="C7:P7"/>
    <mergeCell ref="A19:M19"/>
    <mergeCell ref="A18:C18"/>
    <mergeCell ref="A9:P9"/>
    <mergeCell ref="B12:C12"/>
    <mergeCell ref="B13:C13"/>
    <mergeCell ref="B14:C14"/>
    <mergeCell ref="B15:C15"/>
  </mergeCells>
  <phoneticPr fontId="7" type="noConversion"/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