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5 Мебель повторно (Субсидия ГКПД)\"/>
    </mc:Choice>
  </mc:AlternateContent>
  <xr:revisionPtr revIDLastSave="0" documentId="13_ncr:1_{A92A801A-0C1D-48BA-8887-D67056E067D2}"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'!$A$10:$S$22</definedName>
    <definedName name="OLE_LINK16" localSheetId="0">'Расчет цены '!#REF!</definedName>
    <definedName name="_xlnm.Print_Titles" localSheetId="0">'Расчет цены '!$8:$10</definedName>
    <definedName name="_xlnm.Print_Area" localSheetId="0">'Расчет цены '!$A$1:$N$32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M21" i="3" s="1"/>
  <c r="N21" i="3" s="1"/>
  <c r="K21" i="3"/>
  <c r="H21" i="3"/>
  <c r="I21" i="3" s="1"/>
  <c r="J21" i="3" s="1"/>
  <c r="L20" i="3"/>
  <c r="M20" i="3" s="1"/>
  <c r="N20" i="3" s="1"/>
  <c r="K20" i="3"/>
  <c r="H20" i="3"/>
  <c r="I20" i="3" s="1"/>
  <c r="J20" i="3" s="1"/>
  <c r="L19" i="3"/>
  <c r="K19" i="3"/>
  <c r="H19" i="3"/>
  <c r="I19" i="3" s="1"/>
  <c r="J19" i="3" s="1"/>
  <c r="L18" i="3"/>
  <c r="K18" i="3"/>
  <c r="H18" i="3"/>
  <c r="I18" i="3" s="1"/>
  <c r="J18" i="3" s="1"/>
  <c r="L17" i="3"/>
  <c r="M17" i="3" s="1"/>
  <c r="N17" i="3" s="1"/>
  <c r="K17" i="3"/>
  <c r="H17" i="3"/>
  <c r="I17" i="3" s="1"/>
  <c r="J17" i="3" s="1"/>
  <c r="L16" i="3"/>
  <c r="M16" i="3" s="1"/>
  <c r="K16" i="3"/>
  <c r="H16" i="3"/>
  <c r="I16" i="3" s="1"/>
  <c r="J16" i="3" s="1"/>
  <c r="L15" i="3"/>
  <c r="M15" i="3" s="1"/>
  <c r="K15" i="3"/>
  <c r="H15" i="3"/>
  <c r="I15" i="3" s="1"/>
  <c r="J15" i="3" s="1"/>
  <c r="L14" i="3"/>
  <c r="K14" i="3"/>
  <c r="H14" i="3"/>
  <c r="I14" i="3" s="1"/>
  <c r="J14" i="3" s="1"/>
  <c r="L13" i="3"/>
  <c r="M13" i="3" s="1"/>
  <c r="N13" i="3" s="1"/>
  <c r="K13" i="3"/>
  <c r="H13" i="3"/>
  <c r="I13" i="3" s="1"/>
  <c r="J13" i="3" s="1"/>
  <c r="L12" i="3"/>
  <c r="M12" i="3" s="1"/>
  <c r="K12" i="3"/>
  <c r="H12" i="3"/>
  <c r="I12" i="3" s="1"/>
  <c r="J12" i="3" s="1"/>
  <c r="L11" i="3"/>
  <c r="M11" i="3" s="1"/>
  <c r="K11" i="3"/>
  <c r="H11" i="3"/>
  <c r="I11" i="3" s="1"/>
  <c r="J11" i="3" s="1"/>
  <c r="M19" i="3" l="1"/>
  <c r="N19" i="3" s="1"/>
  <c r="N15" i="3"/>
  <c r="M14" i="3"/>
  <c r="N14" i="3" s="1"/>
  <c r="M18" i="3"/>
  <c r="N18" i="3" s="1"/>
  <c r="N12" i="3"/>
  <c r="N16" i="3"/>
  <c r="N11" i="3"/>
  <c r="N22" i="3" s="1"/>
  <c r="E24" i="3" l="1"/>
</calcChain>
</file>

<file path=xl/sharedStrings.xml><?xml version="1.0" encoding="utf-8"?>
<sst xmlns="http://schemas.openxmlformats.org/spreadsheetml/2006/main" count="51" uniqueCount="41">
  <si>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</si>
  <si>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</si>
  <si>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</si>
  <si>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</si>
  <si>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</si>
  <si>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</si>
  <si>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</si>
  <si>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</si>
  <si>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</si>
  <si>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</si>
  <si>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</si>
  <si>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</si>
  <si>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</si>
  <si>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</si>
  <si>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</si>
  <si>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</si>
  <si>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</si>
  <si>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</si>
  <si>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</si>
  <si>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</si>
  <si>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</si>
  <si>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</si>
  <si>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</si>
  <si>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</si>
  <si>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</si>
  <si>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</si>
  <si>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</si>
  <si>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Начальная (максимальная) цена договора на поставку мебели для помещения "группа кратковременного пребывания детей" РГУ имени С.А. Есенина, расположенного по адресу: г.Рязань, ул. Свободы, д.46  определена на основе средней цены 3-х коммерческих предложений методом анализа рынка (всего запрошено 3 коммерческих предложений)</t>
  </si>
  <si>
    <t>Поставка мебели для помещения "группа кратковременного пребывания детей" РГУ имени С.А. Есенина, расположенного по адресу: г.Рязань, ул. Свободы, д.46.</t>
  </si>
  <si>
    <t>Обувница открытая</t>
  </si>
  <si>
    <t>Скамья для переобувания мягкая</t>
  </si>
  <si>
    <t>Стеллаж офисный</t>
  </si>
  <si>
    <t>Мягкие пуфики-островки</t>
  </si>
  <si>
    <t>Открытый стеллаж для игрушек</t>
  </si>
  <si>
    <t>Стол детский для дошкольных учреждений</t>
  </si>
  <si>
    <t>Стул детский для дошкольных учреждений</t>
  </si>
  <si>
    <t>Полка навесная
(полка для книг)</t>
  </si>
  <si>
    <t>(Сто тридцать девять тысяч пятьсот семьдесят три) рублей 78 копеек</t>
  </si>
  <si>
    <t>Стол регулируемый разноцветный (5 частей)</t>
  </si>
  <si>
    <t>Стул детский регулируемый</t>
  </si>
  <si>
    <t>Модульный мягкий диван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</si>
</sst>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s>
  <cellStyleXfs count="2">
    <xf numFmtId="0" fontId="0" fillId="0" borderId="0"/>
    <xf numFmtId="49" fontId="9" fillId="0" borderId="2">
      <alignment vertical="top" wrapText="1"/>
    </xf>
  </cellStyleXfs>
  <cellXfs count="48">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0" fontId="4" fillId="0" borderId="1" xfId="0" applyFont="1" applyBorder="1" applyAlignment="1">
      <alignment vertical="center"/>
    </xf>
    <xf numFmtId="4" fontId="4" fillId="0" borderId="0" xfId="0" applyNumberFormat="1" applyFont="1"/>
    <xf numFmtId="2" fontId="1" fillId="0" borderId="1" xfId="0" applyNumberFormat="1" applyFont="1" applyBorder="1" applyAlignment="1">
      <alignment horizontal="center" vertical="top" wrapText="1"/>
    </xf>
    <xf numFmtId="0" fontId="0" fillId="0" borderId="1" xfId="0" applyBorder="1" applyAlignment="1">
      <alignment vertical="center"/>
    </xf>
    <xf numFmtId="0" fontId="4" fillId="0" borderId="0" xfId="0" applyFont="1" applyAlignment="1">
      <alignment vertical="center"/>
    </xf>
    <xf numFmtId="4" fontId="8" fillId="0" borderId="1" xfId="0" applyNumberFormat="1" applyFont="1" applyBorder="1" applyAlignment="1">
      <alignment horizontal="center" vertical="center" wrapText="1"/>
    </xf>
    <xf numFmtId="4" fontId="2" fillId="0" borderId="0" xfId="0" applyNumberFormat="1" applyFont="1"/>
    <xf numFmtId="4" fontId="11" fillId="0" borderId="0" xfId="0" applyNumberFormat="1" applyFont="1"/>
    <xf numFmtId="0" fontId="1" fillId="0" borderId="1" xfId="0" applyFont="1" applyBorder="1" applyAlignment="1">
      <alignment horizontal="center" vertical="center" wrapText="1"/>
    </xf>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xf>
    <xf numFmtId="0" fontId="1" fillId="0" borderId="4"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1"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tabSelected="1" view="pageBreakPreview" topLeftCell="A13" zoomScale="85" zoomScaleNormal="85" zoomScaleSheetLayoutView="85" workbookViewId="0">
      <selection activeCell="B21" sqref="B21"/>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41" t="s">
        <v>16</v>
      </c>
      <c r="B2" s="41"/>
      <c r="C2" s="41"/>
      <c r="D2" s="41"/>
      <c r="E2" s="41"/>
      <c r="F2" s="41"/>
      <c r="G2" s="41"/>
      <c r="H2" s="41"/>
      <c r="I2" s="41"/>
      <c r="J2" s="41"/>
      <c r="K2" s="41"/>
      <c r="L2" s="41"/>
      <c r="M2" s="41"/>
      <c r="N2" s="41"/>
    </row>
    <row r="3" spans="1:19" ht="27.75" customHeight="1" x14ac:dyDescent="0.2">
      <c r="A3" s="45" t="s">
        <v>13</v>
      </c>
      <c r="B3" s="45"/>
      <c r="C3" s="45"/>
      <c r="D3" s="45"/>
      <c r="E3" s="45"/>
      <c r="F3" s="45"/>
      <c r="G3" s="45"/>
      <c r="H3" s="45"/>
      <c r="I3" s="45"/>
      <c r="J3" s="45"/>
      <c r="K3" s="45"/>
      <c r="L3" s="45"/>
      <c r="M3" s="45"/>
      <c r="N3" s="45"/>
    </row>
    <row r="4" spans="1:19" s="2" customFormat="1" ht="12.75" customHeight="1" x14ac:dyDescent="0.3">
      <c r="A4" s="30" t="s">
        <v>20</v>
      </c>
      <c r="B4" s="30"/>
      <c r="C4" s="30"/>
      <c r="D4" s="30"/>
      <c r="E4" s="30"/>
      <c r="F4" s="30"/>
      <c r="G4" s="30"/>
      <c r="H4" s="30"/>
      <c r="I4" s="30"/>
      <c r="J4" s="30"/>
      <c r="K4" s="30"/>
      <c r="L4" s="30"/>
      <c r="M4" s="30"/>
      <c r="N4" s="30"/>
      <c r="O4" s="10"/>
      <c r="P4" s="10"/>
      <c r="Q4" s="10"/>
      <c r="R4" s="11"/>
      <c r="S4" s="11"/>
    </row>
    <row r="5" spans="1:19" ht="27.75" customHeight="1" x14ac:dyDescent="0.2">
      <c r="A5" s="45" t="s">
        <v>27</v>
      </c>
      <c r="B5" s="45"/>
      <c r="C5" s="45"/>
      <c r="D5" s="45"/>
      <c r="E5" s="45"/>
      <c r="F5" s="45"/>
      <c r="G5" s="45"/>
      <c r="H5" s="45"/>
      <c r="I5" s="45"/>
      <c r="J5" s="45"/>
      <c r="K5" s="45"/>
      <c r="L5" s="45"/>
      <c r="M5" s="45"/>
      <c r="N5" s="45"/>
    </row>
    <row r="6" spans="1:19" ht="61.15" customHeight="1" x14ac:dyDescent="0.25">
      <c r="A6" s="42" t="s">
        <v>21</v>
      </c>
      <c r="B6" s="42"/>
      <c r="C6" s="42"/>
      <c r="D6" s="42"/>
      <c r="E6" s="42"/>
      <c r="F6" s="42"/>
      <c r="G6" s="42"/>
      <c r="H6" s="42"/>
      <c r="I6" s="42"/>
      <c r="J6" s="42"/>
      <c r="K6" s="42"/>
      <c r="L6" s="42"/>
      <c r="M6" s="42"/>
      <c r="N6" s="42"/>
    </row>
    <row r="7" spans="1:19" ht="22.5" customHeight="1" x14ac:dyDescent="0.2">
      <c r="A7" s="43" t="s">
        <v>28</v>
      </c>
      <c r="B7" s="43"/>
      <c r="C7" s="43"/>
      <c r="D7" s="43"/>
      <c r="E7" s="43"/>
      <c r="F7" s="43"/>
      <c r="G7" s="43"/>
      <c r="H7" s="43"/>
      <c r="I7" s="43"/>
      <c r="J7" s="43"/>
      <c r="K7" s="43"/>
      <c r="L7" s="43"/>
      <c r="M7" s="43"/>
      <c r="N7" s="43"/>
    </row>
    <row r="8" spans="1:19" ht="28.5" customHeight="1" x14ac:dyDescent="0.2">
      <c r="A8" s="32"/>
      <c r="B8" s="32" t="s">
        <v>12</v>
      </c>
      <c r="C8" s="32" t="s">
        <v>0</v>
      </c>
      <c r="D8" s="32" t="s">
        <v>1</v>
      </c>
      <c r="E8" s="32" t="s">
        <v>2</v>
      </c>
      <c r="F8" s="32"/>
      <c r="G8" s="32"/>
      <c r="H8" s="44" t="s">
        <v>18</v>
      </c>
      <c r="I8" s="44"/>
      <c r="J8" s="44"/>
      <c r="K8" s="31" t="s">
        <v>5</v>
      </c>
      <c r="L8" s="31"/>
      <c r="M8" s="31"/>
      <c r="N8" s="31"/>
    </row>
    <row r="9" spans="1:19" ht="72" customHeight="1" x14ac:dyDescent="0.2">
      <c r="A9" s="32"/>
      <c r="B9" s="32"/>
      <c r="C9" s="32"/>
      <c r="D9" s="32"/>
      <c r="E9" s="32" t="s">
        <v>6</v>
      </c>
      <c r="F9" s="32" t="s">
        <v>7</v>
      </c>
      <c r="G9" s="32" t="s">
        <v>8</v>
      </c>
      <c r="H9" s="31" t="s">
        <v>3</v>
      </c>
      <c r="I9" s="6" t="s">
        <v>9</v>
      </c>
      <c r="J9" s="6" t="s">
        <v>10</v>
      </c>
      <c r="K9" s="35" t="s">
        <v>17</v>
      </c>
      <c r="L9" s="37" t="s">
        <v>4</v>
      </c>
      <c r="M9" s="31" t="s">
        <v>26</v>
      </c>
      <c r="N9" s="31" t="s">
        <v>19</v>
      </c>
    </row>
    <row r="10" spans="1:19" ht="39" customHeight="1" thickBot="1" x14ac:dyDescent="0.25">
      <c r="A10" s="33"/>
      <c r="B10" s="33"/>
      <c r="C10" s="33"/>
      <c r="D10" s="33"/>
      <c r="E10" s="33"/>
      <c r="F10" s="33"/>
      <c r="G10" s="33"/>
      <c r="H10" s="34"/>
      <c r="I10" s="14"/>
      <c r="J10" s="14"/>
      <c r="K10" s="36"/>
      <c r="L10" s="38"/>
      <c r="M10" s="34"/>
      <c r="N10" s="34"/>
    </row>
    <row r="11" spans="1:19" ht="39" customHeight="1" thickBot="1" x14ac:dyDescent="0.25">
      <c r="A11" s="21">
        <v>1</v>
      </c>
      <c r="B11" s="22" t="s">
        <v>29</v>
      </c>
      <c r="C11" s="17" t="s">
        <v>22</v>
      </c>
      <c r="D11" s="21">
        <v>2</v>
      </c>
      <c r="E11" s="20">
        <v>13680</v>
      </c>
      <c r="F11" s="20">
        <v>12770</v>
      </c>
      <c r="G11" s="20">
        <v>12770</v>
      </c>
      <c r="H11" s="15">
        <f t="shared" ref="H11" si="0">AVERAGE(E11:G11)</f>
        <v>13073.333333333334</v>
      </c>
      <c r="I11" s="15">
        <f t="shared" ref="I11" si="1">SQRT(((SUM((POWER(E11-H11,2)),(POWER(F11-H11,2)),(POWER(G11-H11,2)))/(COLUMNS(E11:G11)-1))))</f>
        <v>525.38874496255937</v>
      </c>
      <c r="J11" s="15">
        <f t="shared" ref="J11" si="2">I11/H11*100</f>
        <v>4.0187818329619533</v>
      </c>
      <c r="K11" s="16">
        <f t="shared" ref="K11" si="3">((D11/3)*(SUM(E11:G11)))</f>
        <v>26146.666666666664</v>
      </c>
      <c r="L11" s="15">
        <f t="shared" ref="L11" si="4">AVERAGE(E11:G11)</f>
        <v>13073.333333333334</v>
      </c>
      <c r="M11" s="18">
        <f>ROUND(L11,2)</f>
        <v>13073.33</v>
      </c>
      <c r="N11" s="3">
        <f t="shared" ref="N11" si="5">M11*D11</f>
        <v>26146.66</v>
      </c>
    </row>
    <row r="12" spans="1:19" ht="39" customHeight="1" thickBot="1" x14ac:dyDescent="0.25">
      <c r="A12" s="24">
        <v>2</v>
      </c>
      <c r="B12" s="23" t="s">
        <v>30</v>
      </c>
      <c r="C12" s="17" t="s">
        <v>22</v>
      </c>
      <c r="D12" s="21">
        <v>2</v>
      </c>
      <c r="E12" s="20">
        <v>14770</v>
      </c>
      <c r="F12" s="20">
        <v>14700</v>
      </c>
      <c r="G12" s="20">
        <v>14700</v>
      </c>
      <c r="H12" s="15">
        <f t="shared" ref="H12:H19" si="6">AVERAGE(E12:G12)</f>
        <v>14723.333333333334</v>
      </c>
      <c r="I12" s="15">
        <f t="shared" ref="I12:I19" si="7">SQRT(((SUM((POWER(E12-H12,2)),(POWER(F12-H12,2)),(POWER(G12-H12,2)))/(COLUMNS(E12:G12)-1))))</f>
        <v>40.414518843273797</v>
      </c>
      <c r="J12" s="15">
        <f t="shared" ref="J12:J19" si="8">I12/H12*100</f>
        <v>0.27449299644514691</v>
      </c>
      <c r="K12" s="16">
        <f t="shared" ref="K12:K19" si="9">((D12/3)*(SUM(E12:G12)))</f>
        <v>29446.666666666664</v>
      </c>
      <c r="L12" s="15">
        <f t="shared" ref="L12:L19" si="10">AVERAGE(E12:G12)</f>
        <v>14723.333333333334</v>
      </c>
      <c r="M12" s="18">
        <f t="shared" ref="M12:M19" si="11">ROUND(L12,2)</f>
        <v>14723.33</v>
      </c>
      <c r="N12" s="3">
        <f t="shared" ref="N12:N19" si="12">M12*D12</f>
        <v>29446.66</v>
      </c>
    </row>
    <row r="13" spans="1:19" ht="39" customHeight="1" thickBot="1" x14ac:dyDescent="0.25">
      <c r="A13" s="24">
        <v>3</v>
      </c>
      <c r="B13" s="23" t="s">
        <v>31</v>
      </c>
      <c r="C13" s="17" t="s">
        <v>22</v>
      </c>
      <c r="D13" s="24">
        <v>1</v>
      </c>
      <c r="E13" s="20">
        <v>17480</v>
      </c>
      <c r="F13" s="20">
        <v>17000</v>
      </c>
      <c r="G13" s="20">
        <v>17000</v>
      </c>
      <c r="H13" s="15">
        <f t="shared" si="6"/>
        <v>17160</v>
      </c>
      <c r="I13" s="15">
        <f t="shared" si="7"/>
        <v>277.12812921102039</v>
      </c>
      <c r="J13" s="15">
        <f t="shared" si="8"/>
        <v>1.6149657879430093</v>
      </c>
      <c r="K13" s="16">
        <f t="shared" si="9"/>
        <v>17160</v>
      </c>
      <c r="L13" s="15">
        <f t="shared" si="10"/>
        <v>17160</v>
      </c>
      <c r="M13" s="18">
        <f t="shared" si="11"/>
        <v>17160</v>
      </c>
      <c r="N13" s="3">
        <f t="shared" si="12"/>
        <v>17160</v>
      </c>
    </row>
    <row r="14" spans="1:19" ht="39" customHeight="1" thickBot="1" x14ac:dyDescent="0.25">
      <c r="A14" s="24">
        <v>4</v>
      </c>
      <c r="B14" s="23" t="s">
        <v>32</v>
      </c>
      <c r="C14" s="17" t="s">
        <v>22</v>
      </c>
      <c r="D14" s="24">
        <v>6</v>
      </c>
      <c r="E14" s="20">
        <v>17400</v>
      </c>
      <c r="F14" s="20">
        <v>13000</v>
      </c>
      <c r="G14" s="20">
        <v>13000</v>
      </c>
      <c r="H14" s="15">
        <f t="shared" si="6"/>
        <v>14466.666666666666</v>
      </c>
      <c r="I14" s="15">
        <f t="shared" si="7"/>
        <v>2540.3411844343532</v>
      </c>
      <c r="J14" s="15">
        <f t="shared" si="8"/>
        <v>17.55996210438493</v>
      </c>
      <c r="K14" s="16">
        <f t="shared" si="9"/>
        <v>86800</v>
      </c>
      <c r="L14" s="15">
        <f t="shared" si="10"/>
        <v>14466.666666666666</v>
      </c>
      <c r="M14" s="18">
        <f t="shared" si="11"/>
        <v>14466.67</v>
      </c>
      <c r="N14" s="3">
        <f t="shared" si="12"/>
        <v>86800.02</v>
      </c>
    </row>
    <row r="15" spans="1:19" ht="39" customHeight="1" thickBot="1" x14ac:dyDescent="0.25">
      <c r="A15" s="24">
        <v>5</v>
      </c>
      <c r="B15" s="23" t="s">
        <v>40</v>
      </c>
      <c r="C15" s="17" t="s">
        <v>22</v>
      </c>
      <c r="D15" s="24">
        <v>1</v>
      </c>
      <c r="E15" s="20">
        <v>26870</v>
      </c>
      <c r="F15" s="20">
        <v>26800</v>
      </c>
      <c r="G15" s="20">
        <v>26800</v>
      </c>
      <c r="H15" s="15">
        <f t="shared" si="6"/>
        <v>26823.333333333332</v>
      </c>
      <c r="I15" s="15">
        <f t="shared" si="7"/>
        <v>40.414518843273804</v>
      </c>
      <c r="J15" s="15">
        <f t="shared" si="8"/>
        <v>0.15066926373781708</v>
      </c>
      <c r="K15" s="16">
        <f t="shared" si="9"/>
        <v>26823.333333333332</v>
      </c>
      <c r="L15" s="15">
        <f t="shared" si="10"/>
        <v>26823.333333333332</v>
      </c>
      <c r="M15" s="18">
        <f t="shared" si="11"/>
        <v>26823.33</v>
      </c>
      <c r="N15" s="3">
        <f t="shared" si="12"/>
        <v>26823.33</v>
      </c>
    </row>
    <row r="16" spans="1:19" ht="39" customHeight="1" thickBot="1" x14ac:dyDescent="0.25">
      <c r="A16" s="24">
        <v>6</v>
      </c>
      <c r="B16" s="23" t="s">
        <v>33</v>
      </c>
      <c r="C16" s="17" t="s">
        <v>22</v>
      </c>
      <c r="D16" s="24">
        <v>2</v>
      </c>
      <c r="E16" s="20">
        <v>13050</v>
      </c>
      <c r="F16" s="20">
        <v>13000</v>
      </c>
      <c r="G16" s="20">
        <v>13000</v>
      </c>
      <c r="H16" s="15">
        <f t="shared" si="6"/>
        <v>13016.666666666666</v>
      </c>
      <c r="I16" s="15">
        <f t="shared" si="7"/>
        <v>28.867513459481287</v>
      </c>
      <c r="J16" s="15">
        <f t="shared" si="8"/>
        <v>0.22177347087949775</v>
      </c>
      <c r="K16" s="16">
        <f t="shared" si="9"/>
        <v>26033.333333333332</v>
      </c>
      <c r="L16" s="15">
        <f t="shared" si="10"/>
        <v>13016.666666666666</v>
      </c>
      <c r="M16" s="18">
        <f t="shared" si="11"/>
        <v>13016.67</v>
      </c>
      <c r="N16" s="3">
        <f t="shared" si="12"/>
        <v>26033.34</v>
      </c>
    </row>
    <row r="17" spans="1:19" ht="39" customHeight="1" thickBot="1" x14ac:dyDescent="0.25">
      <c r="A17" s="24">
        <v>7</v>
      </c>
      <c r="B17" s="27" t="s">
        <v>34</v>
      </c>
      <c r="C17" s="17" t="s">
        <v>22</v>
      </c>
      <c r="D17" s="24">
        <v>2</v>
      </c>
      <c r="E17" s="20">
        <v>7140</v>
      </c>
      <c r="F17" s="20">
        <v>10000</v>
      </c>
      <c r="G17" s="20">
        <v>10000</v>
      </c>
      <c r="H17" s="15">
        <f t="shared" si="6"/>
        <v>9046.6666666666661</v>
      </c>
      <c r="I17" s="15">
        <f t="shared" si="7"/>
        <v>1651.2217698823297</v>
      </c>
      <c r="J17" s="15">
        <f t="shared" si="8"/>
        <v>18.252267168927744</v>
      </c>
      <c r="K17" s="16">
        <f t="shared" si="9"/>
        <v>18093.333333333332</v>
      </c>
      <c r="L17" s="15">
        <f t="shared" si="10"/>
        <v>9046.6666666666661</v>
      </c>
      <c r="M17" s="18">
        <f t="shared" si="11"/>
        <v>9046.67</v>
      </c>
      <c r="N17" s="3">
        <f t="shared" si="12"/>
        <v>18093.34</v>
      </c>
    </row>
    <row r="18" spans="1:19" ht="39" customHeight="1" thickBot="1" x14ac:dyDescent="0.25">
      <c r="A18" s="25">
        <v>8</v>
      </c>
      <c r="B18" s="28" t="s">
        <v>35</v>
      </c>
      <c r="C18" s="26" t="s">
        <v>22</v>
      </c>
      <c r="D18" s="24">
        <v>3</v>
      </c>
      <c r="E18" s="20">
        <v>7890</v>
      </c>
      <c r="F18" s="20">
        <v>7800</v>
      </c>
      <c r="G18" s="20">
        <v>7800</v>
      </c>
      <c r="H18" s="15">
        <f t="shared" si="6"/>
        <v>7830</v>
      </c>
      <c r="I18" s="15">
        <f t="shared" si="7"/>
        <v>51.96152422706632</v>
      </c>
      <c r="J18" s="15">
        <f t="shared" si="8"/>
        <v>0.66362099906853533</v>
      </c>
      <c r="K18" s="16">
        <f t="shared" si="9"/>
        <v>23490</v>
      </c>
      <c r="L18" s="15">
        <f t="shared" si="10"/>
        <v>7830</v>
      </c>
      <c r="M18" s="18">
        <f t="shared" si="11"/>
        <v>7830</v>
      </c>
      <c r="N18" s="3">
        <f t="shared" si="12"/>
        <v>23490</v>
      </c>
    </row>
    <row r="19" spans="1:19" ht="39" customHeight="1" thickBot="1" x14ac:dyDescent="0.25">
      <c r="A19" s="24">
        <v>9</v>
      </c>
      <c r="B19" s="23" t="s">
        <v>36</v>
      </c>
      <c r="C19" s="17" t="s">
        <v>22</v>
      </c>
      <c r="D19" s="19">
        <v>5</v>
      </c>
      <c r="E19" s="20">
        <v>2870</v>
      </c>
      <c r="F19" s="20">
        <v>2850</v>
      </c>
      <c r="G19" s="20">
        <v>2850</v>
      </c>
      <c r="H19" s="15">
        <f t="shared" si="6"/>
        <v>2856.6666666666665</v>
      </c>
      <c r="I19" s="15">
        <f t="shared" si="7"/>
        <v>11.547005383792515</v>
      </c>
      <c r="J19" s="15">
        <f t="shared" si="8"/>
        <v>0.40421255719227006</v>
      </c>
      <c r="K19" s="16">
        <f t="shared" si="9"/>
        <v>14283.333333333334</v>
      </c>
      <c r="L19" s="15">
        <f t="shared" si="10"/>
        <v>2856.6666666666665</v>
      </c>
      <c r="M19" s="18">
        <f t="shared" si="11"/>
        <v>2856.67</v>
      </c>
      <c r="N19" s="3">
        <f t="shared" si="12"/>
        <v>14283.35</v>
      </c>
    </row>
    <row r="20" spans="1:19" ht="39" customHeight="1" thickBot="1" x14ac:dyDescent="0.25">
      <c r="A20" s="29">
        <v>9</v>
      </c>
      <c r="B20" s="23" t="s">
        <v>38</v>
      </c>
      <c r="C20" s="17" t="s">
        <v>22</v>
      </c>
      <c r="D20" s="29">
        <v>3</v>
      </c>
      <c r="E20" s="20">
        <v>25630</v>
      </c>
      <c r="F20" s="20">
        <v>25000</v>
      </c>
      <c r="G20" s="20">
        <v>25000</v>
      </c>
      <c r="H20" s="15">
        <f t="shared" ref="H20:H21" si="13">AVERAGE(E20:G20)</f>
        <v>25210</v>
      </c>
      <c r="I20" s="15">
        <f t="shared" ref="I20:I21" si="14">SQRT(((SUM((POWER(E20-H20,2)),(POWER(F20-H20,2)),(POWER(G20-H20,2)))/(COLUMNS(E20:G20)-1))))</f>
        <v>363.73066958946424</v>
      </c>
      <c r="J20" s="15">
        <f t="shared" ref="J20:J21" si="15">I20/H20*100</f>
        <v>1.4428031320486483</v>
      </c>
      <c r="K20" s="16">
        <f t="shared" ref="K20:K21" si="16">((D20/3)*(SUM(E20:G20)))</f>
        <v>75630</v>
      </c>
      <c r="L20" s="15">
        <f t="shared" ref="L20:L21" si="17">AVERAGE(E20:G20)</f>
        <v>25210</v>
      </c>
      <c r="M20" s="18">
        <f t="shared" ref="M20:M21" si="18">ROUND(L20,2)</f>
        <v>25210</v>
      </c>
      <c r="N20" s="3">
        <f t="shared" ref="N20:N21" si="19">M20*D20</f>
        <v>75630</v>
      </c>
    </row>
    <row r="21" spans="1:19" ht="39" customHeight="1" thickBot="1" x14ac:dyDescent="0.25">
      <c r="A21" s="29">
        <v>9</v>
      </c>
      <c r="B21" s="23" t="s">
        <v>39</v>
      </c>
      <c r="C21" s="17" t="s">
        <v>22</v>
      </c>
      <c r="D21" s="29">
        <v>16</v>
      </c>
      <c r="E21" s="20">
        <v>4650</v>
      </c>
      <c r="F21" s="20">
        <v>4600</v>
      </c>
      <c r="G21" s="20">
        <v>4600</v>
      </c>
      <c r="H21" s="15">
        <f t="shared" si="13"/>
        <v>4616.666666666667</v>
      </c>
      <c r="I21" s="15">
        <f t="shared" si="14"/>
        <v>28.867513459481287</v>
      </c>
      <c r="J21" s="15">
        <f t="shared" si="15"/>
        <v>0.62528910020537076</v>
      </c>
      <c r="K21" s="16">
        <f t="shared" si="16"/>
        <v>73866.666666666657</v>
      </c>
      <c r="L21" s="15">
        <f t="shared" si="17"/>
        <v>4616.666666666667</v>
      </c>
      <c r="M21" s="18">
        <f t="shared" si="18"/>
        <v>4616.67</v>
      </c>
      <c r="N21" s="3">
        <f t="shared" si="19"/>
        <v>73866.720000000001</v>
      </c>
    </row>
    <row r="22" spans="1:19" s="8" customFormat="1" ht="32.25" customHeight="1" x14ac:dyDescent="0.2">
      <c r="A22" s="13"/>
      <c r="B22" s="12"/>
      <c r="C22" s="7"/>
      <c r="D22" s="7"/>
      <c r="E22" s="4"/>
      <c r="F22" s="4"/>
      <c r="G22" s="4"/>
      <c r="H22" s="9"/>
      <c r="I22" s="4"/>
      <c r="J22" s="4"/>
      <c r="K22" s="47" t="s">
        <v>11</v>
      </c>
      <c r="L22" s="47"/>
      <c r="M22" s="47"/>
      <c r="N22" s="3">
        <f>SUM(N11:N21)</f>
        <v>417773.42000000004</v>
      </c>
      <c r="R22" s="1"/>
      <c r="S22" s="1"/>
    </row>
    <row r="23" spans="1:19" x14ac:dyDescent="0.2">
      <c r="N23" s="5"/>
    </row>
    <row r="24" spans="1:19" ht="12.75" customHeight="1" x14ac:dyDescent="0.2">
      <c r="A24" s="39" t="s">
        <v>15</v>
      </c>
      <c r="B24" s="39"/>
      <c r="C24" s="39"/>
      <c r="D24" s="39"/>
      <c r="E24" s="40">
        <f>N22</f>
        <v>417773.42000000004</v>
      </c>
      <c r="F24" s="46" t="s">
        <v>37</v>
      </c>
      <c r="G24" s="46"/>
      <c r="H24" s="46"/>
      <c r="I24" s="46"/>
      <c r="J24" s="46"/>
      <c r="K24" s="46"/>
      <c r="L24" s="46"/>
      <c r="M24" s="46"/>
      <c r="N24" s="46"/>
    </row>
    <row r="25" spans="1:19" ht="12.75" customHeight="1" x14ac:dyDescent="0.2">
      <c r="A25" s="39"/>
      <c r="B25" s="39"/>
      <c r="C25" s="39"/>
      <c r="D25" s="39"/>
      <c r="E25" s="40"/>
      <c r="F25" s="46"/>
      <c r="G25" s="46"/>
      <c r="H25" s="46"/>
      <c r="I25" s="46"/>
      <c r="J25" s="46"/>
      <c r="K25" s="46"/>
      <c r="L25" s="46"/>
      <c r="M25" s="46"/>
      <c r="N25" s="46"/>
    </row>
    <row r="26" spans="1:19" x14ac:dyDescent="0.2">
      <c r="B26" s="1" t="s">
        <v>14</v>
      </c>
    </row>
    <row r="27" spans="1:19" x14ac:dyDescent="0.2">
      <c r="B27" s="2" t="s">
        <v>23</v>
      </c>
    </row>
    <row r="28" spans="1:19" x14ac:dyDescent="0.2">
      <c r="B28" s="2"/>
    </row>
    <row r="29" spans="1:19" x14ac:dyDescent="0.2">
      <c r="B29" s="2" t="s">
        <v>24</v>
      </c>
    </row>
    <row r="31" spans="1:19" x14ac:dyDescent="0.2">
      <c r="B31" s="2" t="s">
        <v>25</v>
      </c>
    </row>
    <row r="34" spans="2:2" x14ac:dyDescent="0.2">
      <c r="B34" s="2"/>
    </row>
  </sheetData>
  <autoFilter ref="A10:S22" xr:uid="{00000000-0009-0000-0000-000000000000}"/>
  <mergeCells count="25">
    <mergeCell ref="A24:D25"/>
    <mergeCell ref="E24:E25"/>
    <mergeCell ref="A2:N2"/>
    <mergeCell ref="A6:N6"/>
    <mergeCell ref="A7:N7"/>
    <mergeCell ref="A8:A10"/>
    <mergeCell ref="B8:B10"/>
    <mergeCell ref="C8:C10"/>
    <mergeCell ref="D8:D10"/>
    <mergeCell ref="E8:G8"/>
    <mergeCell ref="H8:J8"/>
    <mergeCell ref="A3:N3"/>
    <mergeCell ref="N9:N10"/>
    <mergeCell ref="A5:N5"/>
    <mergeCell ref="F24:N25"/>
    <mergeCell ref="K22:M2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2026-06-13T11:37:39Z</cp:lastPrinted>
  <dcterms:created xsi:type="dcterms:W3CDTF">2014-01-15T18:15:09Z</dcterms:created>
  <dcterms:modified xsi:type="dcterms:W3CDTF">2026-06-13T12:33:08Z</dcterms:modified>
</cp:coreProperties>
</file>