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54684C2F-0CAF-49BD-8660-77D4FA9E602A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Анализ рынка (базовый)" sheetId="3" r:id="rId1"/>
  </sheets>
  <definedNames>
    <definedName name="_xlnm.Print_Area" localSheetId="0">'Анализ рынка (базовый)'!$A$1:$L$17</definedName>
  </definedNames>
  <calcPr calcId="191029" fullPrecision="0"/>
</workbook>
</file>

<file path=xl/calcChain.xml><?xml version="1.0" encoding="utf-8"?>
<calcChain xmlns="http://schemas.openxmlformats.org/spreadsheetml/2006/main">
  <c r="E12" i="3" l="1"/>
  <c r="J10" i="3"/>
  <c r="I10" i="3"/>
  <c r="L10" i="3" s="1"/>
  <c r="J9" i="3"/>
  <c r="I9" i="3"/>
  <c r="L9" i="3" s="1"/>
  <c r="J11" i="3"/>
  <c r="I11" i="3"/>
  <c r="L11" i="3" s="1"/>
  <c r="L12" i="3" l="1"/>
  <c r="K9" i="3"/>
  <c r="K10" i="3"/>
  <c r="K11" i="3"/>
</calcChain>
</file>

<file path=xl/sharedStrings.xml><?xml version="1.0" encoding="utf-8"?>
<sst xmlns="http://schemas.openxmlformats.org/spreadsheetml/2006/main" count="27" uniqueCount="21">
  <si>
    <t>№ п/п</t>
  </si>
  <si>
    <t>Ед. изм.</t>
  </si>
  <si>
    <t>Кол-во</t>
  </si>
  <si>
    <t>Основные характеристики объекта закупки</t>
  </si>
  <si>
    <t xml:space="preserve">Среднее квадратичное отклонение                                                            </t>
  </si>
  <si>
    <t xml:space="preserve">НМЦК (руб.)                  </t>
  </si>
  <si>
    <t>Объект закупки</t>
  </si>
  <si>
    <t xml:space="preserve">(подпись/расшифровка подписи)                                                      </t>
  </si>
  <si>
    <t xml:space="preserve">Коэффициент вариации (%)                                          </t>
  </si>
  <si>
    <r>
      <t xml:space="preserve">Используемый метод определения НМЦК с обоснованием: </t>
    </r>
    <r>
      <rPr>
        <b/>
        <sz val="12"/>
        <color theme="1"/>
        <rFont val="Times New Roman"/>
        <family val="1"/>
        <charset val="204"/>
      </rPr>
      <t>Метод сопоставимых рыночных цен (анализа рынка)</t>
    </r>
  </si>
  <si>
    <t xml:space="preserve">Средняя арифм. величина цены единицы продукции, руб.                                                                                                       </t>
  </si>
  <si>
    <t>Обоснование начальной (максимальной) цены контракта</t>
  </si>
  <si>
    <t>В соответсвии с требованиями установленными Описанием объекта закупки</t>
  </si>
  <si>
    <t>Начальник отдела закупок  __________________/Н.А. Коротаева/</t>
  </si>
  <si>
    <t>штука</t>
  </si>
  <si>
    <t>ИТОГО:</t>
  </si>
  <si>
    <t xml:space="preserve">на поставку продукции радиоэлектронной промышленности 
</t>
  </si>
  <si>
    <t>Батарея аккумуляторная свинцово-кислотная стационарная</t>
  </si>
  <si>
    <t>Цена одного часа услуги, указанная в источнике №1, (руб.).
Реквизиты источника: КП №1 (б/н от 05.06.2026)</t>
  </si>
  <si>
    <t>Цена одного часа услуги, указанная в источнике №2, (руб.).
Реквизиты источника: КП №2 (б/н от 05.06.2026/)</t>
  </si>
  <si>
    <t>Цена  одного часа услуги, указанная в источнике №3, (руб.).
Реквизиты источника: КП №3  (№7624 от 04.06.2026)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</si>
</sst>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/>
    <xf numFmtId="3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4" fontId="1" fillId="2" borderId="1" xfId="0" applyNumberFormat="1" applyFont="1" applyFill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10" fontId="1" fillId="0" borderId="1" xfId="1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vertical="top"/>
    </xf>
    <xf numFmtId="0" fontId="1" fillId="0" borderId="0" xfId="0" applyFont="1" applyBorder="1" applyAlignment="1"/>
    <xf numFmtId="0" fontId="5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/>
    <xf numFmtId="4" fontId="5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5" fillId="0" borderId="1" xfId="0" applyFont="1" applyBorder="1" applyAlignment="1">
      <alignment horizontal="center" vertical="top" wrapText="1" shrinkToFit="1"/>
    </xf>
    <xf numFmtId="0" fontId="5" fillId="2" borderId="1" xfId="0" applyFont="1" applyFill="1" applyBorder="1" applyAlignment="1">
      <alignment horizontal="center" vertical="top" wrapText="1" shrinkToFi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 shrinkToFit="1"/>
    </xf>
    <xf numFmtId="2" fontId="2" fillId="0" borderId="0" xfId="0" applyNumberFormat="1" applyFont="1" applyAlignment="1">
      <alignment horizontal="center" vertical="center"/>
    </xf>
    <xf numFmtId="43" fontId="8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horizontal="justify" vertical="top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top" wrapText="1" shrinkToFit="1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zoomScale="73" zoomScaleNormal="73" workbookViewId="0">
      <selection sqref="A1:L20"/>
    </sheetView>
  </sheetViews>
  <sheetFormatPr defaultColWidth="9.109375" defaultRowHeight="13.8" x14ac:dyDescent="0.25"/>
  <cols>
    <col min="1" max="1" width="4.5546875" style="6" customWidth="1"/>
    <col min="2" max="2" width="35.5546875" style="6" customWidth="1"/>
    <col min="3" max="3" width="26" style="6" customWidth="1"/>
    <col min="4" max="4" width="12.33203125" style="6" customWidth="1"/>
    <col min="5" max="5" width="9.109375" style="6"/>
    <col min="6" max="6" width="21" style="31" customWidth="1"/>
    <col min="7" max="7" width="19.44140625" style="6" customWidth="1"/>
    <col min="8" max="8" width="23.21875" style="6" customWidth="1"/>
    <col min="9" max="9" width="13.44140625" style="6" customWidth="1"/>
    <col min="10" max="10" width="14.88671875" style="6" customWidth="1"/>
    <col min="11" max="11" width="14.33203125" style="6" customWidth="1"/>
    <col min="12" max="12" width="19.77734375" style="6" customWidth="1"/>
    <col min="13" max="14" width="9.109375" style="6"/>
    <col min="15" max="15" width="16.44140625" style="6" customWidth="1"/>
    <col min="16" max="16384" width="9.109375" style="6"/>
  </cols>
  <sheetData>
    <row r="1" spans="1:15" ht="16.8" x14ac:dyDescent="0.25">
      <c r="A1" s="10"/>
      <c r="B1" s="10"/>
      <c r="C1" s="10"/>
      <c r="D1" s="10"/>
      <c r="E1" s="10"/>
      <c r="F1" s="26"/>
      <c r="G1" s="10"/>
      <c r="H1" s="10"/>
      <c r="I1" s="10"/>
      <c r="J1" s="10"/>
      <c r="K1" s="10"/>
      <c r="L1" s="11"/>
    </row>
    <row r="2" spans="1:15" ht="15.6" x14ac:dyDescent="0.25">
      <c r="A2" s="19"/>
      <c r="B2" s="19"/>
      <c r="C2" s="19"/>
      <c r="D2" s="19"/>
      <c r="E2" s="19"/>
      <c r="F2" s="27"/>
      <c r="G2" s="19"/>
      <c r="H2" s="19"/>
      <c r="I2" s="19"/>
      <c r="J2" s="19"/>
      <c r="K2" s="19"/>
      <c r="L2" s="19"/>
    </row>
    <row r="3" spans="1:15" ht="23.25" customHeight="1" x14ac:dyDescent="0.3">
      <c r="A3" s="38" t="s">
        <v>11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5" ht="37.799999999999997" customHeight="1" x14ac:dyDescent="0.25">
      <c r="A4" s="44" t="s">
        <v>16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15" ht="23.25" customHeight="1" x14ac:dyDescent="0.3">
      <c r="A5" s="20"/>
      <c r="B5" s="20"/>
      <c r="C5" s="20"/>
      <c r="D5" s="20"/>
      <c r="E5" s="20"/>
      <c r="F5" s="28"/>
      <c r="G5" s="20"/>
      <c r="H5" s="24"/>
      <c r="I5" s="20"/>
      <c r="J5" s="20"/>
      <c r="K5" s="20"/>
      <c r="L5" s="20"/>
    </row>
    <row r="6" spans="1:15" ht="15.6" x14ac:dyDescent="0.3">
      <c r="A6" s="2" t="s">
        <v>9</v>
      </c>
      <c r="B6" s="21"/>
      <c r="C6" s="21"/>
      <c r="D6" s="21"/>
      <c r="E6" s="21"/>
      <c r="F6" s="29"/>
      <c r="G6" s="21"/>
      <c r="H6" s="21"/>
      <c r="I6" s="21"/>
      <c r="J6" s="21"/>
      <c r="K6" s="21"/>
      <c r="L6" s="21"/>
    </row>
    <row r="7" spans="1:15" ht="15.6" x14ac:dyDescent="0.3">
      <c r="A7" s="21"/>
      <c r="B7" s="1"/>
      <c r="C7" s="22"/>
      <c r="D7" s="22"/>
      <c r="E7" s="22"/>
      <c r="F7" s="29"/>
      <c r="G7" s="21"/>
      <c r="H7" s="21"/>
      <c r="I7" s="23"/>
      <c r="J7" s="23"/>
      <c r="K7" s="23"/>
      <c r="L7" s="23"/>
    </row>
    <row r="8" spans="1:15" ht="174" customHeight="1" x14ac:dyDescent="0.25">
      <c r="A8" s="32" t="s">
        <v>0</v>
      </c>
      <c r="B8" s="32" t="s">
        <v>6</v>
      </c>
      <c r="C8" s="32" t="s">
        <v>3</v>
      </c>
      <c r="D8" s="32" t="s">
        <v>1</v>
      </c>
      <c r="E8" s="32" t="s">
        <v>2</v>
      </c>
      <c r="F8" s="33" t="s">
        <v>18</v>
      </c>
      <c r="G8" s="35" t="s">
        <v>19</v>
      </c>
      <c r="H8" s="35" t="s">
        <v>20</v>
      </c>
      <c r="I8" s="32" t="s">
        <v>10</v>
      </c>
      <c r="J8" s="32" t="s">
        <v>4</v>
      </c>
      <c r="K8" s="32" t="s">
        <v>8</v>
      </c>
      <c r="L8" s="32" t="s">
        <v>5</v>
      </c>
      <c r="O8" s="8"/>
    </row>
    <row r="9" spans="1:15" ht="78" x14ac:dyDescent="0.25">
      <c r="A9" s="46">
        <v>1</v>
      </c>
      <c r="B9" s="34" t="s">
        <v>17</v>
      </c>
      <c r="C9" s="18" t="s">
        <v>12</v>
      </c>
      <c r="D9" s="18" t="s">
        <v>14</v>
      </c>
      <c r="E9" s="17">
        <v>32</v>
      </c>
      <c r="F9" s="12">
        <v>2400</v>
      </c>
      <c r="G9" s="12">
        <v>2370</v>
      </c>
      <c r="H9" s="12">
        <v>1500</v>
      </c>
      <c r="I9" s="13">
        <f t="shared" ref="I9:I10" si="0">ROUNDDOWN(AVERAGE(F9:H9),2)</f>
        <v>2090</v>
      </c>
      <c r="J9" s="14">
        <f t="shared" ref="J9:J10" si="1">_xlfn.STDEV.S(F9:H9)</f>
        <v>511.18</v>
      </c>
      <c r="K9" s="15">
        <f t="shared" ref="K9:K10" si="2">J9/I9</f>
        <v>0.24460000000000001</v>
      </c>
      <c r="L9" s="16">
        <f t="shared" ref="L9:L10" si="3">E9*I9</f>
        <v>66880</v>
      </c>
      <c r="O9" s="8"/>
    </row>
    <row r="10" spans="1:15" ht="78" x14ac:dyDescent="0.25">
      <c r="A10" s="46">
        <v>2</v>
      </c>
      <c r="B10" s="34" t="s">
        <v>17</v>
      </c>
      <c r="C10" s="18" t="s">
        <v>12</v>
      </c>
      <c r="D10" s="18" t="s">
        <v>14</v>
      </c>
      <c r="E10" s="17">
        <v>18</v>
      </c>
      <c r="F10" s="12">
        <v>2680</v>
      </c>
      <c r="G10" s="12">
        <v>2750</v>
      </c>
      <c r="H10" s="12">
        <v>2000</v>
      </c>
      <c r="I10" s="13">
        <f t="shared" si="0"/>
        <v>2476.66</v>
      </c>
      <c r="J10" s="14">
        <f t="shared" si="1"/>
        <v>414.29</v>
      </c>
      <c r="K10" s="15">
        <f t="shared" si="2"/>
        <v>0.1673</v>
      </c>
      <c r="L10" s="16">
        <f t="shared" si="3"/>
        <v>44579.88</v>
      </c>
      <c r="O10" s="8"/>
    </row>
    <row r="11" spans="1:15" ht="82.5" customHeight="1" x14ac:dyDescent="0.25">
      <c r="A11" s="25">
        <v>3</v>
      </c>
      <c r="B11" s="34" t="s">
        <v>17</v>
      </c>
      <c r="C11" s="18" t="s">
        <v>12</v>
      </c>
      <c r="D11" s="18" t="s">
        <v>14</v>
      </c>
      <c r="E11" s="17">
        <v>10</v>
      </c>
      <c r="F11" s="12">
        <v>2790</v>
      </c>
      <c r="G11" s="12">
        <v>2750</v>
      </c>
      <c r="H11" s="12">
        <v>2200</v>
      </c>
      <c r="I11" s="13">
        <f>ROUNDDOWN(AVERAGE(F11:H11),2)</f>
        <v>2580</v>
      </c>
      <c r="J11" s="14">
        <f>_xlfn.STDEV.S(F11:H11)</f>
        <v>329.7</v>
      </c>
      <c r="K11" s="15">
        <f t="shared" ref="K11" si="4">J11/I11</f>
        <v>0.1278</v>
      </c>
      <c r="L11" s="16">
        <f>E11*I11</f>
        <v>25800</v>
      </c>
      <c r="M11" s="9"/>
      <c r="N11" s="9"/>
      <c r="O11" s="36"/>
    </row>
    <row r="12" spans="1:15" ht="23.25" customHeight="1" x14ac:dyDescent="0.3">
      <c r="A12" s="39" t="s">
        <v>15</v>
      </c>
      <c r="B12" s="40"/>
      <c r="C12" s="41"/>
      <c r="D12" s="3"/>
      <c r="E12" s="7">
        <f>SUM(E9:E11)</f>
        <v>60</v>
      </c>
      <c r="F12" s="30"/>
      <c r="G12" s="5"/>
      <c r="H12" s="5"/>
      <c r="I12" s="4"/>
      <c r="J12" s="4"/>
      <c r="K12" s="3"/>
      <c r="L12" s="5">
        <f>L9+L10+L11</f>
        <v>137259.88</v>
      </c>
      <c r="O12" s="37"/>
    </row>
    <row r="13" spans="1:15" ht="15.6" x14ac:dyDescent="0.3">
      <c r="A13" s="21"/>
      <c r="B13" s="21"/>
      <c r="C13" s="21"/>
      <c r="D13" s="21"/>
      <c r="E13" s="21"/>
      <c r="F13" s="29"/>
      <c r="G13" s="21"/>
      <c r="H13" s="21"/>
      <c r="I13" s="21"/>
      <c r="J13" s="21"/>
      <c r="K13" s="21"/>
      <c r="L13" s="21"/>
    </row>
    <row r="14" spans="1:15" ht="15.6" x14ac:dyDescent="0.25">
      <c r="A14" s="42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</row>
    <row r="15" spans="1:15" ht="15.6" x14ac:dyDescent="0.3">
      <c r="A15" s="21"/>
      <c r="B15" s="21"/>
      <c r="C15" s="21"/>
      <c r="D15" s="21"/>
      <c r="E15" s="21"/>
      <c r="F15" s="29"/>
      <c r="G15" s="21"/>
      <c r="H15" s="21"/>
      <c r="I15" s="21"/>
      <c r="J15" s="21"/>
      <c r="K15" s="21"/>
      <c r="L15" s="21"/>
    </row>
    <row r="16" spans="1:15" ht="15.6" x14ac:dyDescent="0.3">
      <c r="A16" s="21" t="s">
        <v>13</v>
      </c>
      <c r="B16" s="21"/>
      <c r="C16" s="21"/>
      <c r="D16" s="21"/>
      <c r="E16" s="21"/>
      <c r="F16" s="29"/>
      <c r="G16" s="21"/>
      <c r="H16" s="21"/>
      <c r="I16" s="21"/>
      <c r="J16" s="21"/>
      <c r="K16" s="21"/>
      <c r="L16" s="21"/>
    </row>
    <row r="17" spans="1:12" ht="15.6" x14ac:dyDescent="0.3">
      <c r="A17" s="21" t="s">
        <v>7</v>
      </c>
      <c r="B17" s="21"/>
      <c r="C17" s="21"/>
      <c r="D17" s="21"/>
      <c r="E17" s="21"/>
      <c r="F17" s="29"/>
      <c r="G17" s="21"/>
      <c r="H17" s="21"/>
      <c r="I17" s="21"/>
      <c r="J17" s="21"/>
      <c r="K17" s="21"/>
      <c r="L17" s="21"/>
    </row>
    <row r="18" spans="1:12" ht="15.6" x14ac:dyDescent="0.3">
      <c r="A18" s="21"/>
      <c r="B18" s="21"/>
      <c r="C18" s="21"/>
      <c r="D18" s="21"/>
      <c r="E18" s="21"/>
      <c r="F18" s="29"/>
      <c r="G18" s="21"/>
      <c r="H18" s="21"/>
      <c r="I18" s="21"/>
      <c r="J18" s="21"/>
      <c r="K18" s="21"/>
      <c r="L18" s="21"/>
    </row>
    <row r="19" spans="1:12" ht="15.6" x14ac:dyDescent="0.3">
      <c r="A19" s="21"/>
      <c r="B19" s="21"/>
      <c r="C19" s="21"/>
      <c r="D19" s="21"/>
      <c r="E19" s="21"/>
      <c r="F19" s="29"/>
      <c r="G19" s="21"/>
      <c r="H19" s="21"/>
      <c r="I19" s="21"/>
      <c r="J19" s="21"/>
      <c r="K19" s="21"/>
      <c r="L19" s="21"/>
    </row>
    <row r="20" spans="1:12" ht="15.6" x14ac:dyDescent="0.3">
      <c r="A20" s="21"/>
      <c r="B20" s="21"/>
      <c r="C20" s="21"/>
      <c r="D20" s="21"/>
      <c r="E20" s="21"/>
      <c r="F20" s="29"/>
      <c r="G20" s="21"/>
      <c r="H20" s="21"/>
      <c r="I20" s="21"/>
      <c r="J20" s="21"/>
      <c r="K20" s="21"/>
      <c r="L20" s="21"/>
    </row>
  </sheetData>
  <mergeCells count="4">
    <mergeCell ref="A3:L3"/>
    <mergeCell ref="A12:C12"/>
    <mergeCell ref="A14:L14"/>
    <mergeCell ref="A4:L4"/>
  </mergeCells>
  <pageMargins left="0.31496062992125984" right="0.19685039370078741" top="0.15748031496062992" bottom="0.15748031496062992" header="0.11811023622047245" footer="0.11811023622047245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Анализ рынка (базовый)</vt:lpstr>
      <vt:lpstr>'Анализ рынка (базовый)'!Область_печати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2026-06-29T06:29:09Z</dcterms:modified>
</cp:coreProperties>
</file>