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44-ФЗ\конверты_Порошина\"/>
    </mc:Choice>
  </mc:AlternateContent>
  <bookViews>
    <workbookView xWindow="0" yWindow="0" windowWidth="19200" windowHeight="10995"/>
  </bookViews>
  <sheets>
    <sheet name="обоснование" sheetId="4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4" l="1"/>
  <c r="G10" i="4"/>
  <c r="F10" i="4"/>
  <c r="D12" i="4" l="1"/>
  <c r="I9" i="4" l="1"/>
  <c r="J9" i="4" s="1"/>
  <c r="K9" i="4" s="1"/>
  <c r="I8" i="4"/>
  <c r="I7" i="4"/>
  <c r="I6" i="4"/>
  <c r="I5" i="4"/>
  <c r="J5" i="4" l="1"/>
  <c r="K5" i="4" s="1"/>
  <c r="J7" i="4"/>
  <c r="K7" i="4" s="1"/>
  <c r="J6" i="4"/>
  <c r="K6" i="4" s="1"/>
  <c r="J8" i="4"/>
  <c r="K8" i="4" s="1"/>
</calcChain>
</file>

<file path=xl/sharedStrings.xml><?xml version="1.0" encoding="utf-8"?>
<sst xmlns="http://schemas.openxmlformats.org/spreadsheetml/2006/main" count="43" uniqueCount="34">
  <si>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</si>
  <si>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</si>
  <si>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</si>
  <si>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</si>
  <si>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</si>
  <si>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t>Наименование товара (работы, услуги)</t>
  </si>
  <si>
    <t>ОКПД2</t>
  </si>
  <si>
    <t>Расчет на основе представленных сведений составила</t>
  </si>
  <si>
    <t>Начальник ОЗ             _____________________          Жук Ю.А.</t>
  </si>
  <si>
    <t>шт</t>
  </si>
  <si>
    <t>Компл</t>
  </si>
  <si>
    <t>Оценка однородности совокупности значений выявленных цен, используемых в расчете Н(М)ЦК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</si>
  <si>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</si>
  <si>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ИТОГО</t>
  </si>
  <si>
    <t>Обоснование начальной (максимальной) цены контракта (далее: Н(М)ЦК)</t>
  </si>
  <si>
    <t>В соответствии с принципом эффективности использования средств, Заказчик принял решение об утверждении НМЦК на основе минимального ценового предложения потенциального поставщика. Наименьшая цена составила:</t>
  </si>
  <si>
    <t>руб</t>
  </si>
  <si>
    <t>*Заказчик берёт во внимание предложееные поставщиками/исполнителями условия поставки/оказания услуг, сроки, аванс (при наличии), но исходит из своих собственных потребностей.</t>
  </si>
  <si>
    <r>
      <rPr>
        <i/>
        <sz val="12"/>
        <rFont val="Times New Roman"/>
        <family val="1"/>
        <charset val="204"/>
      </rPr>
      <t xml:space="preserve">Предмет договора: 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Поставка конвертов</t>
    </r>
  </si>
  <si>
    <t xml:space="preserve">Поставщик №1                      </t>
  </si>
  <si>
    <t xml:space="preserve">Поставщик №2                         </t>
  </si>
  <si>
    <t xml:space="preserve">Поставщик №3                 </t>
  </si>
  <si>
    <t>Конверт 229х324 С4 (стрип) куда-кому С4_НПС_м</t>
  </si>
  <si>
    <t>Конверт 162х229 (стрип) С5 куда-кому С5НПС</t>
  </si>
  <si>
    <t>Конверт 229х324 С4 (стрип) гориз. С4НКС</t>
  </si>
  <si>
    <t>Конверт 162х229 (стрип) С5 прямой клапан C5НКС/53322</t>
  </si>
  <si>
    <t>Конверт 110х220 (стрип.) внутр.запеч. серая 1781 DL HKCP</t>
  </si>
  <si>
    <t>17.23.12.110</t>
  </si>
  <si>
    <t>преим</t>
  </si>
  <si>
    <t>11,38</t>
  </si>
  <si>
    <t>5,28</t>
  </si>
  <si>
    <t>11,30</t>
  </si>
  <si>
    <t>3,36</t>
  </si>
  <si>
    <t>17.23.12.110-00000003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</si>
</sst>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8" x14ac:knownFonts="1"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2" xfId="0" applyFont="1" applyFill="1" applyBorder="1" applyAlignment="1">
      <alignment horizontal="center" vertical="top" wrapText="1"/>
    </xf>
    <xf numFmtId="0" fontId="7" fillId="0" borderId="0" xfId="0" applyFont="1"/>
    <xf numFmtId="0" fontId="10" fillId="0" borderId="2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4" fontId="1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Alignment="1">
      <alignment horizontal="center" vertical="top"/>
    </xf>
    <xf numFmtId="0" fontId="9" fillId="0" borderId="0" xfId="0" applyFont="1" applyFill="1" applyBorder="1" applyAlignment="1">
      <alignment horizontal="center" vertical="top" wrapText="1"/>
    </xf>
    <xf numFmtId="0" fontId="13" fillId="0" borderId="0" xfId="0" applyFont="1" applyBorder="1" applyAlignment="1">
      <alignment horizontal="justify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164" fontId="12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2" fontId="4" fillId="0" borderId="0" xfId="0" applyNumberFormat="1" applyFont="1" applyFill="1" applyAlignment="1">
      <alignment horizontal="left" vertical="center"/>
    </xf>
    <xf numFmtId="0" fontId="4" fillId="0" borderId="0" xfId="0" applyFont="1" applyFill="1"/>
    <xf numFmtId="0" fontId="15" fillId="0" borderId="0" xfId="0" applyFont="1" applyFill="1"/>
    <xf numFmtId="0" fontId="5" fillId="0" borderId="0" xfId="0" applyFont="1" applyFill="1"/>
    <xf numFmtId="0" fontId="16" fillId="0" borderId="0" xfId="0" applyFont="1" applyFill="1"/>
    <xf numFmtId="0" fontId="6" fillId="0" borderId="0" xfId="0" applyFont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left" vertical="center" wrapText="1" indent="1"/>
    </xf>
    <xf numFmtId="0" fontId="17" fillId="0" borderId="1" xfId="0" applyNumberFormat="1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58375" y="28860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829675" y="28575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06025" y="2609850"/>
          <a:ext cx="10001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923925</xdr:rowOff>
    </xdr:from>
    <xdr:to>
      <xdr:col>9</xdr:col>
      <xdr:colOff>1019175</xdr:colOff>
      <xdr:row>3</xdr:row>
      <xdr:rowOff>1362075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005888" y="25812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tabSelected="1" workbookViewId="0">
      <selection activeCell="H10" sqref="H10"/>
    </sheetView>
  </sheetViews>
  <sheetFormatPr defaultColWidth="9.1328125" defaultRowHeight="13.15" x14ac:dyDescent="0.4"/>
  <cols>
    <col min="1" max="1" width="11.1328125" style="2" customWidth="1"/>
    <col min="2" max="2" width="3.1328125" style="2" customWidth="1"/>
    <col min="3" max="3" width="48.3984375" style="2" customWidth="1"/>
    <col min="4" max="4" width="6.3984375" style="2" customWidth="1"/>
    <col min="5" max="5" width="6.86328125" style="2" customWidth="1"/>
    <col min="6" max="6" width="11.3984375" style="2" customWidth="1"/>
    <col min="7" max="7" width="11.1328125" style="2" customWidth="1"/>
    <col min="8" max="8" width="11.73046875" style="2" customWidth="1"/>
    <col min="9" max="9" width="15.59765625" style="2" customWidth="1"/>
    <col min="10" max="10" width="15.3984375" style="2" customWidth="1"/>
    <col min="11" max="11" width="14.265625" style="2" customWidth="1"/>
    <col min="12" max="16384" width="9.1328125" style="2"/>
  </cols>
  <sheetData>
    <row r="1" spans="1:13" ht="15" x14ac:dyDescent="0.4">
      <c r="B1" s="31" t="s">
        <v>14</v>
      </c>
      <c r="C1" s="31"/>
      <c r="D1" s="31"/>
      <c r="E1" s="31"/>
      <c r="F1" s="31"/>
      <c r="G1" s="31"/>
      <c r="H1" s="31"/>
      <c r="I1" s="31"/>
      <c r="J1" s="31"/>
      <c r="K1" s="31"/>
    </row>
    <row r="2" spans="1:13" ht="15.75" customHeight="1" x14ac:dyDescent="0.4">
      <c r="B2" s="32" t="s">
        <v>18</v>
      </c>
      <c r="C2" s="32"/>
      <c r="D2" s="32"/>
      <c r="E2" s="32"/>
      <c r="F2" s="32"/>
      <c r="G2" s="32"/>
      <c r="H2" s="32"/>
      <c r="I2" s="32"/>
      <c r="J2" s="32"/>
      <c r="K2" s="32"/>
    </row>
    <row r="3" spans="1:13" ht="50.25" customHeight="1" x14ac:dyDescent="0.4">
      <c r="A3" s="33" t="s">
        <v>6</v>
      </c>
      <c r="B3" s="34" t="s">
        <v>0</v>
      </c>
      <c r="C3" s="35" t="s">
        <v>5</v>
      </c>
      <c r="D3" s="37" t="s">
        <v>1</v>
      </c>
      <c r="E3" s="37" t="s">
        <v>10</v>
      </c>
      <c r="F3" s="39" t="s">
        <v>2</v>
      </c>
      <c r="G3" s="40"/>
      <c r="H3" s="41"/>
      <c r="I3" s="42" t="s">
        <v>11</v>
      </c>
      <c r="J3" s="42"/>
      <c r="K3" s="42"/>
    </row>
    <row r="4" spans="1:13" ht="159" customHeight="1" x14ac:dyDescent="0.4">
      <c r="A4" s="33"/>
      <c r="B4" s="34"/>
      <c r="C4" s="36"/>
      <c r="D4" s="38"/>
      <c r="E4" s="38"/>
      <c r="F4" s="1" t="s">
        <v>19</v>
      </c>
      <c r="G4" s="3" t="s">
        <v>20</v>
      </c>
      <c r="H4" s="3" t="s">
        <v>21</v>
      </c>
      <c r="I4" s="4" t="s">
        <v>3</v>
      </c>
      <c r="J4" s="4" t="s">
        <v>4</v>
      </c>
      <c r="K4" s="4" t="s">
        <v>12</v>
      </c>
    </row>
    <row r="5" spans="1:13" x14ac:dyDescent="0.4">
      <c r="A5" s="18" t="s">
        <v>27</v>
      </c>
      <c r="B5" s="19">
        <v>1</v>
      </c>
      <c r="C5" s="43" t="s">
        <v>22</v>
      </c>
      <c r="D5" s="19" t="s">
        <v>9</v>
      </c>
      <c r="E5" s="20">
        <v>50</v>
      </c>
      <c r="F5" s="44" t="s">
        <v>29</v>
      </c>
      <c r="G5" s="21">
        <v>12.58</v>
      </c>
      <c r="H5" s="5">
        <v>18.399999999999999</v>
      </c>
      <c r="I5" s="5">
        <f t="shared" ref="I5:I9" si="0">AVERAGE(F5:H5)</f>
        <v>15.489999999999998</v>
      </c>
      <c r="J5" s="6">
        <f t="shared" ref="J5:J9" si="1">SQRT(((SUM((POWER(F5-I5,2)),(POWER(G5-I5,2)),(POWER(H5-I5,2))/(COLUMNS(F5:H5)-1)))))</f>
        <v>5.4400597423190096</v>
      </c>
      <c r="K5" s="6">
        <f t="shared" ref="K5:K9" si="2">J5/I5*100</f>
        <v>35.119817574686962</v>
      </c>
      <c r="L5" s="2" t="s">
        <v>28</v>
      </c>
      <c r="M5" s="2" t="s">
        <v>33</v>
      </c>
    </row>
    <row r="6" spans="1:13" x14ac:dyDescent="0.4">
      <c r="A6" s="18" t="s">
        <v>27</v>
      </c>
      <c r="B6" s="19">
        <v>2</v>
      </c>
      <c r="C6" s="43" t="s">
        <v>23</v>
      </c>
      <c r="D6" s="19" t="s">
        <v>9</v>
      </c>
      <c r="E6" s="20">
        <v>50</v>
      </c>
      <c r="F6" s="44" t="s">
        <v>30</v>
      </c>
      <c r="G6" s="21">
        <v>6.46</v>
      </c>
      <c r="H6" s="5">
        <v>7.45</v>
      </c>
      <c r="I6" s="5">
        <f t="shared" si="0"/>
        <v>6.9550000000000001</v>
      </c>
      <c r="J6" s="6">
        <f t="shared" si="1"/>
        <v>1.7813372785634953</v>
      </c>
      <c r="K6" s="7">
        <f t="shared" si="2"/>
        <v>25.612326075679299</v>
      </c>
    </row>
    <row r="7" spans="1:13" x14ac:dyDescent="0.4">
      <c r="A7" s="18" t="s">
        <v>27</v>
      </c>
      <c r="B7" s="19">
        <v>3</v>
      </c>
      <c r="C7" s="43" t="s">
        <v>24</v>
      </c>
      <c r="D7" s="19" t="s">
        <v>9</v>
      </c>
      <c r="E7" s="20">
        <v>50</v>
      </c>
      <c r="F7" s="44" t="s">
        <v>31</v>
      </c>
      <c r="G7" s="21">
        <v>11.62</v>
      </c>
      <c r="H7" s="5">
        <v>17.84</v>
      </c>
      <c r="I7" s="5">
        <f t="shared" si="0"/>
        <v>14.73</v>
      </c>
      <c r="J7" s="6">
        <f t="shared" si="1"/>
        <v>5.1257243390568714</v>
      </c>
      <c r="K7" s="7">
        <f t="shared" si="2"/>
        <v>34.797857020073799</v>
      </c>
    </row>
    <row r="8" spans="1:13" x14ac:dyDescent="0.4">
      <c r="A8" s="18" t="s">
        <v>27</v>
      </c>
      <c r="B8" s="19">
        <v>4</v>
      </c>
      <c r="C8" s="43" t="s">
        <v>25</v>
      </c>
      <c r="D8" s="19" t="s">
        <v>9</v>
      </c>
      <c r="E8" s="20">
        <v>50</v>
      </c>
      <c r="F8" s="44" t="s">
        <v>30</v>
      </c>
      <c r="G8" s="21">
        <v>6.46</v>
      </c>
      <c r="H8" s="5">
        <v>7.59</v>
      </c>
      <c r="I8" s="5">
        <f t="shared" si="0"/>
        <v>7.0250000000000004</v>
      </c>
      <c r="J8" s="6">
        <f t="shared" si="1"/>
        <v>1.8771953814134532</v>
      </c>
      <c r="K8" s="7">
        <f t="shared" si="2"/>
        <v>26.721642440049152</v>
      </c>
    </row>
    <row r="9" spans="1:13" x14ac:dyDescent="0.4">
      <c r="A9" s="18" t="s">
        <v>27</v>
      </c>
      <c r="B9" s="19">
        <v>5</v>
      </c>
      <c r="C9" s="43" t="s">
        <v>26</v>
      </c>
      <c r="D9" s="19" t="s">
        <v>9</v>
      </c>
      <c r="E9" s="20">
        <v>50</v>
      </c>
      <c r="F9" s="44" t="s">
        <v>32</v>
      </c>
      <c r="G9" s="21">
        <v>3.72</v>
      </c>
      <c r="H9" s="5">
        <v>5.43</v>
      </c>
      <c r="I9" s="5">
        <f t="shared" si="0"/>
        <v>4.5750000000000002</v>
      </c>
      <c r="J9" s="6">
        <f t="shared" si="1"/>
        <v>1.6039833228559455</v>
      </c>
      <c r="K9" s="7">
        <f t="shared" si="2"/>
        <v>35.059744761878584</v>
      </c>
    </row>
    <row r="10" spans="1:13" x14ac:dyDescent="0.4">
      <c r="E10" s="8" t="s">
        <v>13</v>
      </c>
      <c r="F10" s="22">
        <f>F5*E5+F6*E6+F7*E7+F8*E8+F9*E9</f>
        <v>1830</v>
      </c>
      <c r="G10" s="45">
        <f>G5*E5+G6*E6+G7*E7+G8*E8+G9*E9</f>
        <v>2042</v>
      </c>
      <c r="H10" s="45">
        <f>H5*E5+H6*E6+H7*E7+H8*E8+H9*E9</f>
        <v>2835.5</v>
      </c>
      <c r="I10" s="8"/>
      <c r="J10" s="8"/>
      <c r="K10" s="8"/>
    </row>
    <row r="11" spans="1:13" s="9" customFormat="1" x14ac:dyDescent="0.4">
      <c r="B11" s="10"/>
      <c r="C11" s="11"/>
      <c r="D11" s="12"/>
      <c r="E11" s="13"/>
      <c r="F11" s="14"/>
      <c r="G11" s="14"/>
      <c r="H11" s="14"/>
      <c r="I11" s="15"/>
      <c r="J11" s="16"/>
      <c r="K11" s="17"/>
    </row>
    <row r="12" spans="1:13" s="25" customFormat="1" ht="52.9" customHeight="1" x14ac:dyDescent="0.45">
      <c r="A12" s="28" t="s">
        <v>15</v>
      </c>
      <c r="B12" s="28"/>
      <c r="C12" s="28"/>
      <c r="D12" s="29">
        <f>F10</f>
        <v>1830</v>
      </c>
      <c r="E12" s="30"/>
      <c r="F12" s="23" t="s">
        <v>16</v>
      </c>
      <c r="G12" s="24"/>
      <c r="H12" s="24"/>
    </row>
    <row r="13" spans="1:13" s="25" customFormat="1" ht="13.9" x14ac:dyDescent="0.4">
      <c r="C13" s="26"/>
    </row>
    <row r="14" spans="1:13" s="25" customFormat="1" ht="13.9" x14ac:dyDescent="0.4">
      <c r="C14" s="26" t="s">
        <v>7</v>
      </c>
    </row>
    <row r="15" spans="1:13" s="25" customFormat="1" ht="13.9" x14ac:dyDescent="0.4">
      <c r="C15" s="26" t="s">
        <v>8</v>
      </c>
    </row>
    <row r="16" spans="1:13" s="25" customFormat="1" x14ac:dyDescent="0.4"/>
    <row r="17" spans="1:1" s="25" customFormat="1" x14ac:dyDescent="0.4"/>
    <row r="18" spans="1:1" s="25" customFormat="1" x14ac:dyDescent="0.4">
      <c r="A18" s="27" t="s">
        <v>17</v>
      </c>
    </row>
    <row r="19" spans="1:1" s="25" customFormat="1" x14ac:dyDescent="0.4"/>
    <row r="20" spans="1:1" s="25" customFormat="1" x14ac:dyDescent="0.4"/>
    <row r="21" spans="1:1" s="25" customFormat="1" x14ac:dyDescent="0.4"/>
  </sheetData>
  <mergeCells count="11">
    <mergeCell ref="A12:C12"/>
    <mergeCell ref="D12:E12"/>
    <mergeCell ref="B1:K1"/>
    <mergeCell ref="B2:K2"/>
    <mergeCell ref="A3:A4"/>
    <mergeCell ref="B3:B4"/>
    <mergeCell ref="C3:C4"/>
    <mergeCell ref="D3:D4"/>
    <mergeCell ref="E3:E4"/>
    <mergeCell ref="F3:H3"/>
    <mergeCell ref="I3:K3"/>
  </mergeCells>
  <pageMargins left="0.7" right="0.7" top="0.75" bottom="0.75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2026-03-05T01:10:57Z</cp:lastPrinted>
  <dcterms:created xsi:type="dcterms:W3CDTF">2014-10-14T05:33:47Z</dcterms:created>
  <dcterms:modified xsi:type="dcterms:W3CDTF">2026-07-23T08:59:47Z</dcterms:modified>
</cp:coreProperties>
</file>