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625" windowWidth="14805" windowHeight="5490" firstSheet="11" activeTab="11"/>
  </bookViews>
  <sheets>
    <sheet name="акриол" sheetId="24" state="hidden" r:id="rId1"/>
    <sheet name="артикаин" sheetId="25" state="hidden" r:id="rId2"/>
    <sheet name="ганатон" sheetId="26" state="hidden" r:id="rId3"/>
    <sheet name="Лист1" sheetId="27" state="hidden" r:id="rId4"/>
    <sheet name="НЖ" sheetId="28" state="hidden" r:id="rId5"/>
    <sheet name="спирт" sheetId="29" state="hidden" r:id="rId6"/>
    <sheet name="Лист2" sheetId="30" state="hidden" r:id="rId7"/>
    <sheet name="Армавискон" sheetId="41" state="hidden" r:id="rId8"/>
    <sheet name="Субст -Йод" sheetId="42" state="hidden" r:id="rId9"/>
    <sheet name="Армавискон №2" sheetId="43" state="hidden" r:id="rId10"/>
    <sheet name="Соляная к-та" sheetId="44" state="hidden" r:id="rId11"/>
    <sheet name="Сборное (2)" sheetId="47" r:id="rId12"/>
    <sheet name="Тиопентал" sheetId="46" state="hidden" r:id="rId13"/>
  </sheets>
  <calcPr calcId="144525"/>
</workbook>
</file>

<file path=xl/calcChain.xml><?xml version="1.0" encoding="utf-8"?>
<calcChain xmlns="http://schemas.openxmlformats.org/spreadsheetml/2006/main">
  <c r="I15" i="47" l="1"/>
  <c r="I14" i="47"/>
  <c r="I13" i="47"/>
  <c r="I12" i="47"/>
  <c r="I11" i="47"/>
  <c r="I10" i="47"/>
  <c r="I9" i="47"/>
  <c r="I8" i="47"/>
  <c r="I7" i="47"/>
  <c r="I16" i="47"/>
  <c r="I6" i="47" l="1"/>
  <c r="I17" i="47" s="1"/>
  <c r="I8" i="44" l="1"/>
  <c r="I8" i="43" l="1"/>
  <c r="I6" i="42" l="1"/>
  <c r="I6" i="41" l="1"/>
  <c r="I7" i="30" l="1"/>
  <c r="H11" i="29" l="1"/>
  <c r="I12" i="29" l="1"/>
  <c r="H15" i="28"/>
  <c r="I15" i="28" s="1"/>
  <c r="H14" i="28"/>
  <c r="I14" i="28" s="1"/>
  <c r="H13" i="28"/>
  <c r="I13" i="28" s="1"/>
  <c r="H12" i="28"/>
  <c r="I12" i="28" s="1"/>
  <c r="H11" i="28"/>
  <c r="I11" i="28" s="1"/>
  <c r="H10" i="28"/>
  <c r="I10" i="28" s="1"/>
  <c r="H9" i="28"/>
  <c r="I9" i="28" s="1"/>
  <c r="H8" i="28"/>
  <c r="I8" i="28" s="1"/>
  <c r="H7" i="28"/>
  <c r="I7" i="28" s="1"/>
  <c r="H6" i="28"/>
  <c r="I6" i="28" s="1"/>
  <c r="H5" i="28"/>
  <c r="I5" i="28" s="1"/>
  <c r="I16" i="28" l="1"/>
  <c r="H16" i="27"/>
  <c r="I16" i="27" s="1"/>
  <c r="H5" i="27"/>
  <c r="I5" i="27" s="1"/>
  <c r="H6" i="27"/>
  <c r="I6" i="27" s="1"/>
  <c r="H7" i="27"/>
  <c r="I7" i="27" s="1"/>
  <c r="H8" i="27"/>
  <c r="I8" i="27" s="1"/>
  <c r="H9" i="27"/>
  <c r="I9" i="27" s="1"/>
  <c r="H10" i="27"/>
  <c r="I10" i="27" s="1"/>
  <c r="H11" i="27"/>
  <c r="I11" i="27" s="1"/>
  <c r="H12" i="27"/>
  <c r="I12" i="27" s="1"/>
  <c r="H13" i="27"/>
  <c r="I13" i="27" s="1"/>
  <c r="H14" i="27"/>
  <c r="I14" i="27" s="1"/>
  <c r="H15" i="27"/>
  <c r="I15" i="27" s="1"/>
  <c r="H17" i="27"/>
  <c r="I17" i="27" s="1"/>
  <c r="H4" i="27"/>
  <c r="I4" i="27" s="1"/>
  <c r="I18" i="27" l="1"/>
  <c r="H7" i="26"/>
  <c r="H6" i="26"/>
  <c r="I6" i="26" s="1"/>
  <c r="H5" i="26"/>
  <c r="I5" i="26" s="1"/>
  <c r="I8" i="26" l="1"/>
  <c r="I7" i="25"/>
  <c r="H7" i="25" l="1"/>
  <c r="H6" i="25"/>
  <c r="I6" i="25" s="1"/>
  <c r="H5" i="25"/>
  <c r="I5" i="25" s="1"/>
  <c r="I8" i="25" l="1"/>
  <c r="I7" i="24"/>
  <c r="H7" i="24"/>
  <c r="I6" i="24"/>
  <c r="H6" i="24"/>
  <c r="I5" i="24"/>
  <c r="H5" i="24"/>
  <c r="I8" i="24" l="1"/>
</calcChain>
</file>

<file path=xl/sharedStrings.xml><?xml version="1.0" encoding="utf-8"?>
<sst xmlns="http://schemas.openxmlformats.org/spreadsheetml/2006/main" count="317" uniqueCount="159">
  <si>
    <t>ОБОСНОВАНИЕ НМЦК</t>
  </si>
  <si>
    <t>Ед.изм.</t>
  </si>
  <si>
    <t>Минимальная цена за ед.</t>
  </si>
  <si>
    <t>НМЦК</t>
  </si>
  <si>
    <t>ИТОГО</t>
  </si>
  <si>
    <t>№ п/п</t>
  </si>
  <si>
    <t>Кол-воед.изм.</t>
  </si>
  <si>
    <t>МНН (ТН)</t>
  </si>
  <si>
    <t>уп</t>
  </si>
  <si>
    <t xml:space="preserve"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</t>
  </si>
  <si>
    <t>Акриол Про крем для наружного применения 30,0</t>
  </si>
  <si>
    <t>Декспантенол мазь для наружного применения 5% 30,0</t>
  </si>
  <si>
    <t>Триазавирин капс. 250 мг №20</t>
  </si>
  <si>
    <t>КП 1 вх-42 от 21.01.2022</t>
  </si>
  <si>
    <t>КП 2 вх- 41 от 21.01.2022</t>
  </si>
  <si>
    <t>КП 3 вх-40 от 21.01.2022</t>
  </si>
  <si>
    <t>Артикаин р-р д/ин. 40мг/мл картридж 1,7мл №50</t>
  </si>
  <si>
    <t>Артикаин с адреналином р-р д/ин. 40мг/мл+0,005мг/мл картридж 1,7мл №50</t>
  </si>
  <si>
    <t>Эликвис таб. п/о плён. 2,5мг 60 шт.</t>
  </si>
  <si>
    <t>КП 2 вх- 68 от 31.01.2022</t>
  </si>
  <si>
    <t>КП 3 вх-69 от 01.02.2022https://zdravcity.ru/cart/r_krasnoyarsk/</t>
  </si>
  <si>
    <t>КП 1 вх-70 от 01.02.2022</t>
  </si>
  <si>
    <t>КП 3 вх-69 от 01.02.2022 https://xn--80aaobudwcidrr.xn--p1ai/order/</t>
  </si>
  <si>
    <t>Ганатон, таб. п/пл. обол. 50 мг №40</t>
  </si>
  <si>
    <t>Ганатон, таб. п/пл. обол. 50 мг №70</t>
  </si>
  <si>
    <t>Фортранс, пор. д/приг. р-ра  64г №4</t>
  </si>
  <si>
    <t>КП 1 вх-72 от 02.02.2022</t>
  </si>
  <si>
    <t>КП 2 вх- 74 от 03.02.2022</t>
  </si>
  <si>
    <t>КАЛИЯ ХЛОРИД, Концентрат для приготовления раствора для инфузий, 40 мг/мл</t>
  </si>
  <si>
    <t>МЕНАДИОНА НАТРИЯ БИСУЛЬФИТ (Викасол)  Раствор для внутримышечного введения,10 мг/мл 1 мл №10</t>
  </si>
  <si>
    <r>
      <t>АПРОТИНИН (Гордокс) Раствор для внутривенного введения,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000000"/>
        <rFont val="Times New Roman"/>
        <family val="1"/>
        <charset val="204"/>
      </rPr>
      <t>10000 КИЕ/мл 10 мл №5</t>
    </r>
  </si>
  <si>
    <t>ДРОПЕРИДОЛ, Раствор для внутривенного и внутримышечного введения, 2.5 мг/мл 2мл №10</t>
  </si>
  <si>
    <r>
      <t>ИНДАПАМИД, Таблетки, покрытые оболочкой,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000000"/>
        <rFont val="Times New Roman"/>
        <family val="1"/>
        <charset val="204"/>
      </rPr>
      <t xml:space="preserve">2.5 мг №30 </t>
    </r>
  </si>
  <si>
    <r>
      <t xml:space="preserve">ФЕНИЛЭФРИН (Мезатон) Раствор для инъекций,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000000"/>
        <rFont val="Times New Roman"/>
        <family val="1"/>
        <charset val="204"/>
      </rPr>
      <t>10 мг/мл 10 мл №10</t>
    </r>
  </si>
  <si>
    <t>ПЕРИНДОПРИЛ, Таблетки, покрытые оболочкой, 4мг №30</t>
  </si>
  <si>
    <t>ПРЕДНИЗОЛОН, Раствор для внутривенного и внутримышечного введения, 30 мг/мл 1мл №25</t>
  </si>
  <si>
    <t>ФАМОТИДИН, Лиофилизат для приготовления раствора для внутривенного введения, 20 мг фл.№5,  растворитель натрия хлорид раствор 0,9% 10 мл №5</t>
  </si>
  <si>
    <r>
      <t xml:space="preserve">ЦИАНОКОБАЛАМИН,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000000"/>
        <rFont val="Times New Roman"/>
        <family val="1"/>
        <charset val="204"/>
      </rPr>
      <t>Раствор для инъекций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1"/>
        <color rgb="FF000000"/>
        <rFont val="Times New Roman"/>
        <family val="1"/>
        <charset val="204"/>
      </rPr>
      <t>0.5 мг/мл 1мл №10</t>
    </r>
  </si>
  <si>
    <t>ЦИПРОФЛОКСАЦИН, Раствор для инфузий, 2 мг/мл 100 мл №44</t>
  </si>
  <si>
    <t>ЦИПРОФЛОКСАЦИН, Таблетки, покрытые оболочкой, 500 мг №10</t>
  </si>
  <si>
    <t>ЦИПРОФЛОКСАЦИН, Капли глазные, 3 мг/мл 5мл</t>
  </si>
  <si>
    <t>ГИДРОКОРТИЗОН+ЛИДОКАИН (Гидрокортизон-Рихтер) Суспензия для внутрисуставного и околосуставного введения 25 мг+5 мг/мл фл. 5 мл.</t>
  </si>
  <si>
    <t>КП 1 вх-94 от 07.02.2022</t>
  </si>
  <si>
    <t>КП 2 вх- 96 от 07.02.2022</t>
  </si>
  <si>
    <t xml:space="preserve">КП 3 вх-95 от 07.02.2022 </t>
  </si>
  <si>
    <t>КП 2 вх- 96 от 03.02.2022</t>
  </si>
  <si>
    <t xml:space="preserve">КП 3 вх-95 от 01.02.2022 </t>
  </si>
  <si>
    <t>ИНДОМЕТАЦИН, Мазь для наружного применения, 100 мг/г, 40г</t>
  </si>
  <si>
    <t>КЛОТРИМАЗОЛ, Крем для наружного применения, 10 мг/г, 20,0</t>
  </si>
  <si>
    <t>МЯТЫ ПЕРЕЧНОЙ ЛИСТЬЕВ МАСЛО+ФЕНОБАРБИТАЛ+ЭТИЛБРОМИЗОВАЛЕРИАНАТ, Капли для приема внутрь 25 мл</t>
  </si>
  <si>
    <t>ДИОКСОМЕТИЛТЕТРАГИДРОПИРИМИДИН+ХЛОРАМФЕНИКОЛ, Мазь для наружного применения, 40 мг+7.5 мг/г 40,0</t>
  </si>
  <si>
    <t>ДЕГОТЬ+ТРИБРОМФЕНОЛЯТА ВИСМУТА И ВИСМУТА ОКСИДА КОМПЛЕКС, Линимент для наружного применения, 300 мг+300 мг/г 30,0</t>
  </si>
  <si>
    <t>ДИОКСОМЕТИЛТЕТРАГИДРОПИРИМИДИН, Мазь для наружного применения, 100 мг/г 25,0</t>
  </si>
  <si>
    <t>ХОЛИНА САЛИЦИЛАТ, Капли ушные, 200 мг/мл 10 мл</t>
  </si>
  <si>
    <t>ФЛУОЦИНОЛОНА АЦЕТОНИД, Мазь для наружного применения, 0.25 мг/г 15,0</t>
  </si>
  <si>
    <t>ТАУРИН, Капли глазные, 40 мг/мл 10 мл</t>
  </si>
  <si>
    <t>ТЕРБИНАФИН, Крем для наружного применения, 10 мг/г 15,0</t>
  </si>
  <si>
    <t>ТРОКСЕРУТИН, Гель для наружного применения, 20 мг/г 40,0</t>
  </si>
  <si>
    <t xml:space="preserve">Этанол Раствор для наружного применения, 700 мг/мл </t>
  </si>
  <si>
    <t>Пипекурония бромид, Лиофилизат для приготовления раствора для внутривенного введения 4мг</t>
  </si>
  <si>
    <t>Бупивакаин  Раствор для инъекций 5 мг/мл</t>
  </si>
  <si>
    <t>Галоперидол, таблетки 5мг</t>
  </si>
  <si>
    <t>Диклофенак Раствор для внутримышечного введения             25 мг/мл</t>
  </si>
  <si>
    <t>Лозартан Таблетки покрытые оболочкой, Таблетки покрытые пленочной оболочкой 50 мг</t>
  </si>
  <si>
    <t>Азатиоприн, таблетки 50мг</t>
  </si>
  <si>
    <t>Кол-во ед.изм.</t>
  </si>
  <si>
    <t>уп/фл</t>
  </si>
  <si>
    <t>уп/мг</t>
  </si>
  <si>
    <t>уп/мл</t>
  </si>
  <si>
    <t>уп/шт</t>
  </si>
  <si>
    <t>15/1050</t>
  </si>
  <si>
    <t>5/500</t>
  </si>
  <si>
    <t>30/600</t>
  </si>
  <si>
    <t>30/1500</t>
  </si>
  <si>
    <t>300/9000</t>
  </si>
  <si>
    <t>100/3000</t>
  </si>
  <si>
    <t>3/150</t>
  </si>
  <si>
    <t>1666,66/23,8095</t>
  </si>
  <si>
    <t>4223,54/42,2354</t>
  </si>
  <si>
    <t>374,92/18,746</t>
  </si>
  <si>
    <t>57,04/1,1408</t>
  </si>
  <si>
    <t>39,86/1,3286</t>
  </si>
  <si>
    <t>149,20/4,9733</t>
  </si>
  <si>
    <t>399,80/7,996</t>
  </si>
  <si>
    <t>КП 2 вх- 125,128,121 от 18.02.2022</t>
  </si>
  <si>
    <t>КП 1 вх-124,129,130 от 18.02.2022</t>
  </si>
  <si>
    <t>1790,83/25,5832</t>
  </si>
  <si>
    <t>4729,00/47,29</t>
  </si>
  <si>
    <t>475,76/23,788</t>
  </si>
  <si>
    <t>72,38/1,4476</t>
  </si>
  <si>
    <t>50,58/1,686</t>
  </si>
  <si>
    <t>189,33/6,311</t>
  </si>
  <si>
    <t>404,00/8,08</t>
  </si>
  <si>
    <t>439,37/8,7874</t>
  </si>
  <si>
    <t>1762,66/25,1808</t>
  </si>
  <si>
    <t>4557,05/45,5705</t>
  </si>
  <si>
    <t>404,53/20,2265</t>
  </si>
  <si>
    <t>61,54/1,2308</t>
  </si>
  <si>
    <t>43,01/1,4336</t>
  </si>
  <si>
    <t>160,98/5,366</t>
  </si>
  <si>
    <t xml:space="preserve">КП 3 вх-123,128,132 от 18.02.2022 </t>
  </si>
  <si>
    <t>БИОАКТИВНЫЙ ЭКСТРАКТ ИЗ МЕЛКОЙ МОРСКОЙ РЫБЫ, Раствор для инъекций</t>
  </si>
  <si>
    <t xml:space="preserve">ЦЕРЕБРОЛИЗИН, Раствор для инъекций  </t>
  </si>
  <si>
    <t>6/300</t>
  </si>
  <si>
    <t>3/30</t>
  </si>
  <si>
    <t>КП 1 вх-156 от 01.03.2022</t>
  </si>
  <si>
    <t>1630,09/163,009</t>
  </si>
  <si>
    <t>1475,87/29,5174</t>
  </si>
  <si>
    <t>КП 3 вх-123,128,132 от 18.02.20https://24farmacia.ru/apteki/basket/</t>
  </si>
  <si>
    <t>КП 2 вх- 157 от 01.03.2022 https://apteka-ot-sklada.ru/shopcart</t>
  </si>
  <si>
    <t>-</t>
  </si>
  <si>
    <t>Натрия гиалуронат(Армавискон плюс) 1,5% р-р для в/суст введ. шприц 2мл №1</t>
  </si>
  <si>
    <t>КП 1 вх-421 от 22.06.2022</t>
  </si>
  <si>
    <t>КП 2 вх- 422 от 22.06.2022</t>
  </si>
  <si>
    <t>КП 3 вх-423 от 22.06.2022</t>
  </si>
  <si>
    <t>Йод</t>
  </si>
  <si>
    <t>Калия йодид</t>
  </si>
  <si>
    <t>кг</t>
  </si>
  <si>
    <t>КП 1 вх 418 от 22.06.2022</t>
  </si>
  <si>
    <t>КП 2 вх- 419 от 22.06.2022</t>
  </si>
  <si>
    <t xml:space="preserve">КП 3 вх-420 от 22.06.2022 </t>
  </si>
  <si>
    <t>Натрия гиалуронат(Армавискон плюс) 1,5% р-р для в/суст введ. шприц 2мл №2</t>
  </si>
  <si>
    <t>КП 1 вх-444 от 05.07.2022</t>
  </si>
  <si>
    <t>КП 2 вх- 445 от 05.07.2022</t>
  </si>
  <si>
    <t>КП 3 вх-446 от 05.07.2022</t>
  </si>
  <si>
    <t>Соляная кислота разв. 8,3%</t>
  </si>
  <si>
    <t>КП 1 вх-456 от 13.07.2022</t>
  </si>
  <si>
    <t>КП 2 вх- 457 от 13.07.2022</t>
  </si>
  <si>
    <t>КП 3 вх-458 от 13.07.2022</t>
  </si>
  <si>
    <t>КП 1 вх-544 от 11.08.2022</t>
  </si>
  <si>
    <t xml:space="preserve">КП 2 вх- 545 от 11.08.2022 </t>
  </si>
  <si>
    <t xml:space="preserve">КП 3 вх-546 от 11.08.22.                                                                </t>
  </si>
  <si>
    <t>Тиопентал натрия Порошок д/приг-ния р-ра для в/в введения, 1г №50</t>
  </si>
  <si>
    <t>4/2000000</t>
  </si>
  <si>
    <t>2558,72/ 0,0511744</t>
  </si>
  <si>
    <t>10 234,88</t>
  </si>
  <si>
    <t>2585,84/ 0,0517168</t>
  </si>
  <si>
    <t>2647,00/ 0,05294</t>
  </si>
  <si>
    <t>10 234,89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</si>
  <si>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</si>
  <si>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Наименование  </t>
  </si>
  <si>
    <t>Ед. изм.</t>
  </si>
  <si>
    <t>Кол-во</t>
  </si>
  <si>
    <t>Набор реагентов для опред. гемоглобина в крови Гемоглобин-Агат (метод цианметгем  не менее 600 опр.* 5 мл)</t>
  </si>
  <si>
    <t>Краситель азур эозин по Романовскому, 1л</t>
  </si>
  <si>
    <t>Стекло предметное, 26*76 мм, 1мм, с 1-й лункой СП-7103, 50 шт/уп</t>
  </si>
  <si>
    <t>Набор реагентов "Масло иммерсионное", 0,1 л</t>
  </si>
  <si>
    <t>Натрий лимоннокислый 3-х замещенный, 5,5- водный, ЧДА, 1 кг</t>
  </si>
  <si>
    <t xml:space="preserve">Набор для окраски мазков по Циль-Нильсену, не менее 200 опр. </t>
  </si>
  <si>
    <t xml:space="preserve">Дозатор одноканальный переменного объема 20-200 мкл </t>
  </si>
  <si>
    <t xml:space="preserve">Дозатор одноканальный фиксированного объема 5000 мкл </t>
  </si>
  <si>
    <t xml:space="preserve">Уксусная кислота ледяная ХЧ, 1 л
</t>
  </si>
  <si>
    <t xml:space="preserve">Малахитовый зеленый, 50 г
</t>
  </si>
  <si>
    <t>Стандарты мутности для ЛУ (набор 5МЕ и 10МЕ)</t>
  </si>
  <si>
    <t>упак</t>
  </si>
  <si>
    <t>шт</t>
  </si>
  <si>
    <t>КП 1 уч.№ 137 от 26.06.2026</t>
  </si>
  <si>
    <t>КП 2 уч.№ 138 от 26.06.2026</t>
  </si>
  <si>
    <t>КП 3 уч.№ 139 от 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</si>
</sst>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name val="Calibri"/>
      <family val="2"/>
      <scheme val="minor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5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1" fillId="0" borderId="1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top"/>
    </xf>
    <xf numFmtId="2" fontId="7" fillId="0" borderId="9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2" fontId="13" fillId="0" borderId="5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/>
    </xf>
    <xf numFmtId="2" fontId="12" fillId="0" borderId="12" xfId="0" applyNumberFormat="1" applyFont="1" applyFill="1" applyBorder="1" applyAlignment="1">
      <alignment horizontal="center" vertical="top" wrapText="1"/>
    </xf>
    <xf numFmtId="2" fontId="12" fillId="0" borderId="19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Border="1" applyAlignment="1">
      <alignment horizontal="center" vertical="center"/>
    </xf>
    <xf numFmtId="2" fontId="7" fillId="0" borderId="18" xfId="0" applyNumberFormat="1" applyFont="1" applyFill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 vertical="top"/>
    </xf>
    <xf numFmtId="2" fontId="12" fillId="0" borderId="21" xfId="0" applyNumberFormat="1" applyFont="1" applyFill="1" applyBorder="1" applyAlignment="1">
      <alignment horizontal="center" vertical="top" wrapText="1"/>
    </xf>
    <xf numFmtId="2" fontId="12" fillId="0" borderId="23" xfId="0" applyNumberFormat="1" applyFont="1" applyFill="1" applyBorder="1" applyAlignment="1">
      <alignment horizontal="center" vertical="top" wrapText="1"/>
    </xf>
    <xf numFmtId="2" fontId="12" fillId="0" borderId="21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10" fillId="0" borderId="21" xfId="0" applyFont="1" applyBorder="1" applyAlignment="1">
      <alignment vertical="top" wrapText="1"/>
    </xf>
    <xf numFmtId="0" fontId="16" fillId="0" borderId="23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0" fillId="0" borderId="12" xfId="0" applyFont="1" applyBorder="1" applyAlignment="1">
      <alignment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B23" sqref="B23"/>
    </sheetView>
  </sheetViews>
  <sheetFormatPr defaultRowHeight="15" x14ac:dyDescent="0.25"/>
  <cols>
    <col min="2" max="2" width="28.42578125" customWidth="1"/>
    <col min="5" max="5" width="12" customWidth="1"/>
    <col min="6" max="6" width="12.42578125" customWidth="1"/>
    <col min="7" max="7" width="12.28515625" customWidth="1"/>
  </cols>
  <sheetData>
    <row r="1" spans="1:9" ht="15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76.5" customHeight="1" x14ac:dyDescent="0.25">
      <c r="A2" s="74" t="s">
        <v>9</v>
      </c>
      <c r="B2" s="74"/>
      <c r="C2" s="74"/>
      <c r="D2" s="74"/>
      <c r="E2" s="74"/>
      <c r="F2" s="74"/>
      <c r="G2" s="74"/>
      <c r="H2" s="74"/>
      <c r="I2" s="74"/>
    </row>
    <row r="3" spans="1:9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60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13</v>
      </c>
      <c r="F4" s="1" t="s">
        <v>14</v>
      </c>
      <c r="G4" s="1" t="s">
        <v>15</v>
      </c>
      <c r="H4" s="1" t="s">
        <v>2</v>
      </c>
      <c r="I4" s="5" t="s">
        <v>3</v>
      </c>
    </row>
    <row r="5" spans="1:9" ht="30" x14ac:dyDescent="0.25">
      <c r="A5" s="14">
        <v>1</v>
      </c>
      <c r="B5" s="12" t="s">
        <v>10</v>
      </c>
      <c r="C5" s="2" t="s">
        <v>8</v>
      </c>
      <c r="D5" s="8">
        <v>5</v>
      </c>
      <c r="E5" s="13">
        <v>1004.74</v>
      </c>
      <c r="F5" s="13">
        <v>1476</v>
      </c>
      <c r="G5" s="13">
        <v>1027</v>
      </c>
      <c r="H5" s="4">
        <f>MIN(E5:G5)</f>
        <v>1004.74</v>
      </c>
      <c r="I5" s="2">
        <f>D5*E5</f>
        <v>5023.7</v>
      </c>
    </row>
    <row r="6" spans="1:9" ht="45" x14ac:dyDescent="0.25">
      <c r="A6" s="14">
        <v>2</v>
      </c>
      <c r="B6" s="12" t="s">
        <v>11</v>
      </c>
      <c r="C6" s="2" t="s">
        <v>8</v>
      </c>
      <c r="D6" s="8">
        <v>5</v>
      </c>
      <c r="E6" s="13">
        <v>98.34</v>
      </c>
      <c r="F6" s="13">
        <v>195</v>
      </c>
      <c r="G6" s="13">
        <v>185</v>
      </c>
      <c r="H6" s="4">
        <f>MIN(E6:G6)</f>
        <v>98.34</v>
      </c>
      <c r="I6" s="2">
        <f>D6*E6</f>
        <v>491.70000000000005</v>
      </c>
    </row>
    <row r="7" spans="1:9" ht="30" x14ac:dyDescent="0.25">
      <c r="A7" s="2">
        <v>3</v>
      </c>
      <c r="B7" s="13" t="s">
        <v>12</v>
      </c>
      <c r="C7" s="2" t="s">
        <v>8</v>
      </c>
      <c r="D7" s="8">
        <v>3</v>
      </c>
      <c r="E7" s="13">
        <v>1199.77</v>
      </c>
      <c r="F7" s="13">
        <v>1288</v>
      </c>
      <c r="G7" s="13">
        <v>1424</v>
      </c>
      <c r="H7" s="4">
        <f>MIN(E7:G7)</f>
        <v>1199.77</v>
      </c>
      <c r="I7" s="2">
        <f>D7*E7</f>
        <v>3599.31</v>
      </c>
    </row>
    <row r="8" spans="1:9" x14ac:dyDescent="0.25">
      <c r="A8" s="75" t="s">
        <v>4</v>
      </c>
      <c r="B8" s="76"/>
      <c r="C8" s="76"/>
      <c r="D8" s="76"/>
      <c r="E8" s="77"/>
      <c r="F8" s="77"/>
      <c r="G8" s="77"/>
      <c r="H8" s="78"/>
      <c r="I8" s="7">
        <f>SUM(I5:I7)</f>
        <v>9114.7099999999991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"/>
  <sheetViews>
    <sheetView topLeftCell="A2" zoomScaleNormal="100" workbookViewId="0">
      <selection activeCell="A2" sqref="A2:I8"/>
    </sheetView>
  </sheetViews>
  <sheetFormatPr defaultRowHeight="15" x14ac:dyDescent="0.25"/>
  <cols>
    <col min="2" max="2" width="27.7109375" customWidth="1"/>
    <col min="9" max="9" width="10.28515625" customWidth="1"/>
  </cols>
  <sheetData>
    <row r="3" spans="1:9" ht="15.75" x14ac:dyDescent="0.25">
      <c r="A3" s="73" t="s">
        <v>0</v>
      </c>
      <c r="B3" s="73"/>
      <c r="C3" s="73"/>
      <c r="D3" s="73"/>
      <c r="E3" s="73"/>
      <c r="F3" s="73"/>
      <c r="G3" s="73"/>
      <c r="H3" s="73"/>
      <c r="I3" s="73"/>
    </row>
    <row r="4" spans="1:9" ht="45" customHeight="1" x14ac:dyDescent="0.25">
      <c r="A4" s="74" t="s">
        <v>9</v>
      </c>
      <c r="B4" s="74"/>
      <c r="C4" s="74"/>
      <c r="D4" s="74"/>
      <c r="E4" s="74"/>
      <c r="F4" s="74"/>
      <c r="G4" s="74"/>
      <c r="H4" s="74"/>
      <c r="I4" s="74"/>
    </row>
    <row r="5" spans="1:9" ht="15.75" x14ac:dyDescent="0.25">
      <c r="A5" s="50"/>
      <c r="B5" s="50"/>
      <c r="C5" s="50"/>
      <c r="D5" s="50"/>
      <c r="E5" s="50"/>
      <c r="F5" s="50"/>
      <c r="G5" s="50"/>
      <c r="H5" s="50"/>
      <c r="I5" s="28"/>
    </row>
    <row r="6" spans="1:9" ht="60" x14ac:dyDescent="0.25">
      <c r="A6" s="9" t="s">
        <v>5</v>
      </c>
      <c r="B6" s="10" t="s">
        <v>7</v>
      </c>
      <c r="C6" s="11" t="s">
        <v>1</v>
      </c>
      <c r="D6" s="10" t="s">
        <v>65</v>
      </c>
      <c r="E6" s="40" t="s">
        <v>122</v>
      </c>
      <c r="F6" s="40" t="s">
        <v>123</v>
      </c>
      <c r="G6" s="40" t="s">
        <v>124</v>
      </c>
      <c r="H6" s="40" t="s">
        <v>2</v>
      </c>
      <c r="I6" s="41" t="s">
        <v>3</v>
      </c>
    </row>
    <row r="7" spans="1:9" ht="60" x14ac:dyDescent="0.25">
      <c r="A7" s="2">
        <v>1</v>
      </c>
      <c r="B7" s="21" t="s">
        <v>121</v>
      </c>
      <c r="C7" s="24" t="s">
        <v>8</v>
      </c>
      <c r="D7" s="49">
        <v>1</v>
      </c>
      <c r="E7" s="47">
        <v>12641.4</v>
      </c>
      <c r="F7" s="48">
        <v>13130</v>
      </c>
      <c r="G7" s="44">
        <v>12699</v>
      </c>
      <c r="H7" s="47">
        <v>12641.4</v>
      </c>
      <c r="I7" s="47">
        <v>12641.4</v>
      </c>
    </row>
    <row r="8" spans="1:9" x14ac:dyDescent="0.25">
      <c r="A8" s="82" t="s">
        <v>4</v>
      </c>
      <c r="B8" s="83"/>
      <c r="C8" s="83"/>
      <c r="D8" s="83"/>
      <c r="E8" s="83"/>
      <c r="F8" s="83"/>
      <c r="G8" s="83"/>
      <c r="H8" s="84"/>
      <c r="I8" s="38">
        <f>SUM(I7:I7)</f>
        <v>12641.4</v>
      </c>
    </row>
  </sheetData>
  <mergeCells count="3">
    <mergeCell ref="A3:I3"/>
    <mergeCell ref="A4:I4"/>
    <mergeCell ref="A8:H8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"/>
  <sheetViews>
    <sheetView workbookViewId="0">
      <selection activeCell="F35" sqref="F35"/>
    </sheetView>
  </sheetViews>
  <sheetFormatPr defaultRowHeight="15" x14ac:dyDescent="0.25"/>
  <cols>
    <col min="2" max="2" width="27.7109375" customWidth="1"/>
    <col min="9" max="9" width="10.28515625" customWidth="1"/>
  </cols>
  <sheetData>
    <row r="3" spans="1:9" ht="15.75" x14ac:dyDescent="0.25">
      <c r="A3" s="73" t="s">
        <v>0</v>
      </c>
      <c r="B3" s="73"/>
      <c r="C3" s="73"/>
      <c r="D3" s="73"/>
      <c r="E3" s="73"/>
      <c r="F3" s="73"/>
      <c r="G3" s="73"/>
      <c r="H3" s="73"/>
      <c r="I3" s="73"/>
    </row>
    <row r="4" spans="1:9" ht="45" customHeight="1" x14ac:dyDescent="0.25">
      <c r="A4" s="74" t="s">
        <v>9</v>
      </c>
      <c r="B4" s="74"/>
      <c r="C4" s="74"/>
      <c r="D4" s="74"/>
      <c r="E4" s="74"/>
      <c r="F4" s="74"/>
      <c r="G4" s="74"/>
      <c r="H4" s="74"/>
      <c r="I4" s="74"/>
    </row>
    <row r="5" spans="1:9" ht="15.75" x14ac:dyDescent="0.25">
      <c r="A5" s="53"/>
      <c r="B5" s="53"/>
      <c r="C5" s="53"/>
      <c r="D5" s="53"/>
      <c r="E5" s="53"/>
      <c r="F5" s="53"/>
      <c r="G5" s="53"/>
      <c r="H5" s="53"/>
      <c r="I5" s="28"/>
    </row>
    <row r="6" spans="1:9" ht="60" x14ac:dyDescent="0.25">
      <c r="A6" s="9" t="s">
        <v>5</v>
      </c>
      <c r="B6" s="10" t="s">
        <v>7</v>
      </c>
      <c r="C6" s="11" t="s">
        <v>1</v>
      </c>
      <c r="D6" s="10" t="s">
        <v>65</v>
      </c>
      <c r="E6" s="40" t="s">
        <v>126</v>
      </c>
      <c r="F6" s="40" t="s">
        <v>127</v>
      </c>
      <c r="G6" s="40" t="s">
        <v>128</v>
      </c>
      <c r="H6" s="40" t="s">
        <v>2</v>
      </c>
      <c r="I6" s="41" t="s">
        <v>3</v>
      </c>
    </row>
    <row r="7" spans="1:9" x14ac:dyDescent="0.25">
      <c r="A7" s="2">
        <v>1</v>
      </c>
      <c r="B7" s="21" t="s">
        <v>125</v>
      </c>
      <c r="C7" s="24" t="s">
        <v>117</v>
      </c>
      <c r="D7" s="49">
        <v>1</v>
      </c>
      <c r="E7" s="47">
        <v>520</v>
      </c>
      <c r="F7" s="48">
        <v>598</v>
      </c>
      <c r="G7" s="44">
        <v>582.4</v>
      </c>
      <c r="H7" s="47">
        <v>520</v>
      </c>
      <c r="I7" s="47">
        <v>520</v>
      </c>
    </row>
    <row r="8" spans="1:9" x14ac:dyDescent="0.25">
      <c r="A8" s="82" t="s">
        <v>4</v>
      </c>
      <c r="B8" s="83"/>
      <c r="C8" s="83"/>
      <c r="D8" s="83"/>
      <c r="E8" s="83"/>
      <c r="F8" s="83"/>
      <c r="G8" s="83"/>
      <c r="H8" s="84"/>
      <c r="I8" s="38">
        <f>SUM(I7:I7)</f>
        <v>520</v>
      </c>
    </row>
  </sheetData>
  <mergeCells count="3">
    <mergeCell ref="A3:I3"/>
    <mergeCell ref="A4:I4"/>
    <mergeCell ref="A8:H8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topLeftCell="A7" workbookViewId="0">
      <selection activeCell="M15" sqref="M15"/>
    </sheetView>
  </sheetViews>
  <sheetFormatPr defaultRowHeight="15" x14ac:dyDescent="0.25"/>
  <cols>
    <col min="2" max="2" width="43" customWidth="1"/>
    <col min="4" max="4" width="10.7109375" bestFit="1" customWidth="1"/>
    <col min="5" max="5" width="15.42578125" customWidth="1"/>
    <col min="6" max="6" width="16.140625" customWidth="1"/>
    <col min="7" max="7" width="15.85546875" customWidth="1"/>
    <col min="8" max="8" width="15.5703125" customWidth="1"/>
    <col min="9" max="9" width="13.5703125" customWidth="1"/>
    <col min="10" max="10" width="9.140625" hidden="1" customWidth="1"/>
    <col min="11" max="18" width="9.140625" customWidth="1"/>
  </cols>
  <sheetData>
    <row r="2" spans="1:10" ht="15.75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</row>
    <row r="3" spans="1:10" ht="52.5" customHeight="1" x14ac:dyDescent="0.25">
      <c r="A3" s="74" t="s">
        <v>9</v>
      </c>
      <c r="B3" s="74"/>
      <c r="C3" s="74"/>
      <c r="D3" s="74"/>
      <c r="E3" s="74"/>
      <c r="F3" s="74"/>
      <c r="G3" s="74"/>
      <c r="H3" s="74"/>
      <c r="I3" s="74"/>
      <c r="J3" t="s">
        <v>139</v>
      </c>
    </row>
    <row r="4" spans="1:10" ht="16.5" thickBot="1" x14ac:dyDescent="0.3">
      <c r="A4" s="68"/>
      <c r="B4" s="68"/>
      <c r="C4" s="68"/>
      <c r="D4" s="68"/>
      <c r="E4" s="68"/>
      <c r="F4" s="68"/>
      <c r="G4" s="68"/>
      <c r="H4" s="68"/>
      <c r="I4" s="28"/>
    </row>
    <row r="5" spans="1:10" ht="45.75" thickBot="1" x14ac:dyDescent="0.3">
      <c r="A5" s="56" t="s">
        <v>5</v>
      </c>
      <c r="B5" s="57" t="s">
        <v>140</v>
      </c>
      <c r="C5" s="58" t="s">
        <v>141</v>
      </c>
      <c r="D5" s="59" t="s">
        <v>142</v>
      </c>
      <c r="E5" s="60" t="s">
        <v>156</v>
      </c>
      <c r="F5" s="60" t="s">
        <v>157</v>
      </c>
      <c r="G5" s="60" t="s">
        <v>158</v>
      </c>
      <c r="H5" s="61" t="s">
        <v>2</v>
      </c>
      <c r="I5" s="62" t="s">
        <v>3</v>
      </c>
    </row>
    <row r="6" spans="1:10" ht="43.5" customHeight="1" thickBot="1" x14ac:dyDescent="0.3">
      <c r="A6" s="69">
        <v>1</v>
      </c>
      <c r="B6" s="89" t="s">
        <v>143</v>
      </c>
      <c r="C6" s="90" t="s">
        <v>154</v>
      </c>
      <c r="D6" s="91">
        <v>10</v>
      </c>
      <c r="E6" s="70">
        <v>860</v>
      </c>
      <c r="F6" s="70">
        <v>900</v>
      </c>
      <c r="G6" s="71">
        <v>860</v>
      </c>
      <c r="H6" s="70">
        <v>860</v>
      </c>
      <c r="I6" s="72">
        <f>D6*H6</f>
        <v>8600</v>
      </c>
    </row>
    <row r="7" spans="1:10" ht="43.5" customHeight="1" thickBot="1" x14ac:dyDescent="0.3">
      <c r="A7" s="69">
        <v>2</v>
      </c>
      <c r="B7" s="89" t="s">
        <v>144</v>
      </c>
      <c r="C7" s="90" t="s">
        <v>155</v>
      </c>
      <c r="D7" s="91">
        <v>2</v>
      </c>
      <c r="E7" s="70">
        <v>980</v>
      </c>
      <c r="F7" s="70">
        <v>1000</v>
      </c>
      <c r="G7" s="71">
        <v>1000</v>
      </c>
      <c r="H7" s="70">
        <v>980</v>
      </c>
      <c r="I7" s="72">
        <f>D7*H7</f>
        <v>1960</v>
      </c>
    </row>
    <row r="8" spans="1:10" ht="40.5" customHeight="1" thickBot="1" x14ac:dyDescent="0.3">
      <c r="A8" s="69">
        <v>3</v>
      </c>
      <c r="B8" s="89" t="s">
        <v>145</v>
      </c>
      <c r="C8" s="90" t="s">
        <v>154</v>
      </c>
      <c r="D8" s="91">
        <v>1</v>
      </c>
      <c r="E8" s="70">
        <v>1189</v>
      </c>
      <c r="F8" s="70">
        <v>1230</v>
      </c>
      <c r="G8" s="71">
        <v>1200</v>
      </c>
      <c r="H8" s="70">
        <v>1189</v>
      </c>
      <c r="I8" s="72">
        <f>D8*H8</f>
        <v>1189</v>
      </c>
    </row>
    <row r="9" spans="1:10" ht="40.5" customHeight="1" thickBot="1" x14ac:dyDescent="0.3">
      <c r="A9" s="69">
        <v>4</v>
      </c>
      <c r="B9" s="89" t="s">
        <v>146</v>
      </c>
      <c r="C9" s="90" t="s">
        <v>155</v>
      </c>
      <c r="D9" s="91">
        <v>4</v>
      </c>
      <c r="E9" s="70">
        <v>189</v>
      </c>
      <c r="F9" s="70">
        <v>200</v>
      </c>
      <c r="G9" s="71">
        <v>200</v>
      </c>
      <c r="H9" s="70">
        <v>189</v>
      </c>
      <c r="I9" s="72">
        <f>D9*H9</f>
        <v>756</v>
      </c>
    </row>
    <row r="10" spans="1:10" ht="43.5" customHeight="1" thickBot="1" x14ac:dyDescent="0.3">
      <c r="A10" s="69">
        <v>5</v>
      </c>
      <c r="B10" s="89" t="s">
        <v>149</v>
      </c>
      <c r="C10" s="90" t="s">
        <v>155</v>
      </c>
      <c r="D10" s="91">
        <v>2</v>
      </c>
      <c r="E10" s="70">
        <v>3994</v>
      </c>
      <c r="F10" s="70">
        <v>3999</v>
      </c>
      <c r="G10" s="71">
        <v>4000</v>
      </c>
      <c r="H10" s="70">
        <v>3994</v>
      </c>
      <c r="I10" s="72">
        <f>D10*H10</f>
        <v>7988</v>
      </c>
    </row>
    <row r="11" spans="1:10" ht="43.5" customHeight="1" thickBot="1" x14ac:dyDescent="0.3">
      <c r="A11" s="69">
        <v>6</v>
      </c>
      <c r="B11" s="89" t="s">
        <v>150</v>
      </c>
      <c r="C11" s="90" t="s">
        <v>155</v>
      </c>
      <c r="D11" s="91">
        <v>1</v>
      </c>
      <c r="E11" s="70">
        <v>3750</v>
      </c>
      <c r="F11" s="70">
        <v>3980</v>
      </c>
      <c r="G11" s="71">
        <v>4000</v>
      </c>
      <c r="H11" s="70">
        <v>3750</v>
      </c>
      <c r="I11" s="72">
        <f>D11*H11</f>
        <v>3750</v>
      </c>
    </row>
    <row r="12" spans="1:10" ht="40.5" customHeight="1" thickBot="1" x14ac:dyDescent="0.3">
      <c r="A12" s="69">
        <v>7</v>
      </c>
      <c r="B12" s="89" t="s">
        <v>151</v>
      </c>
      <c r="C12" s="90" t="s">
        <v>155</v>
      </c>
      <c r="D12" s="91">
        <v>3</v>
      </c>
      <c r="E12" s="70">
        <v>784</v>
      </c>
      <c r="F12" s="70">
        <v>785</v>
      </c>
      <c r="G12" s="71">
        <v>785</v>
      </c>
      <c r="H12" s="70">
        <v>784</v>
      </c>
      <c r="I12" s="72">
        <f>D12*H12</f>
        <v>2352</v>
      </c>
    </row>
    <row r="13" spans="1:10" ht="40.5" customHeight="1" thickBot="1" x14ac:dyDescent="0.3">
      <c r="A13" s="69">
        <v>8</v>
      </c>
      <c r="B13" s="89" t="s">
        <v>147</v>
      </c>
      <c r="C13" s="90" t="s">
        <v>117</v>
      </c>
      <c r="D13" s="91">
        <v>4</v>
      </c>
      <c r="E13" s="70">
        <v>2724</v>
      </c>
      <c r="F13" s="70">
        <v>2800</v>
      </c>
      <c r="G13" s="71">
        <v>2730</v>
      </c>
      <c r="H13" s="70">
        <v>2724</v>
      </c>
      <c r="I13" s="72">
        <f>D13*H13</f>
        <v>10896</v>
      </c>
    </row>
    <row r="14" spans="1:10" ht="40.5" customHeight="1" thickBot="1" x14ac:dyDescent="0.3">
      <c r="A14" s="69">
        <v>9</v>
      </c>
      <c r="B14" s="89" t="s">
        <v>148</v>
      </c>
      <c r="C14" s="90" t="s">
        <v>154</v>
      </c>
      <c r="D14" s="91">
        <v>12</v>
      </c>
      <c r="E14" s="70">
        <v>1242</v>
      </c>
      <c r="F14" s="70">
        <v>1245</v>
      </c>
      <c r="G14" s="71">
        <v>1242</v>
      </c>
      <c r="H14" s="70">
        <v>1242</v>
      </c>
      <c r="I14" s="72">
        <f>D14*H14</f>
        <v>14904</v>
      </c>
    </row>
    <row r="15" spans="1:10" ht="40.5" customHeight="1" x14ac:dyDescent="0.25">
      <c r="A15" s="69">
        <v>10</v>
      </c>
      <c r="B15" s="89" t="s">
        <v>152</v>
      </c>
      <c r="C15" s="90" t="s">
        <v>154</v>
      </c>
      <c r="D15" s="91">
        <v>5</v>
      </c>
      <c r="E15" s="70">
        <v>1010</v>
      </c>
      <c r="F15" s="70">
        <v>1010</v>
      </c>
      <c r="G15" s="71">
        <v>1020</v>
      </c>
      <c r="H15" s="70">
        <v>1010</v>
      </c>
      <c r="I15" s="72">
        <f>D15*H15</f>
        <v>5050</v>
      </c>
    </row>
    <row r="16" spans="1:10" ht="42" customHeight="1" thickBot="1" x14ac:dyDescent="0.3">
      <c r="A16" s="55">
        <v>11</v>
      </c>
      <c r="B16" s="92" t="s">
        <v>153</v>
      </c>
      <c r="C16" s="93" t="s">
        <v>155</v>
      </c>
      <c r="D16" s="94">
        <v>1</v>
      </c>
      <c r="E16" s="63">
        <v>12957</v>
      </c>
      <c r="F16" s="63">
        <v>13100</v>
      </c>
      <c r="G16" s="64">
        <v>13000</v>
      </c>
      <c r="H16" s="63">
        <v>12957</v>
      </c>
      <c r="I16" s="67">
        <f>D16*H16</f>
        <v>12957</v>
      </c>
    </row>
    <row r="17" spans="1:9" ht="15.75" thickBot="1" x14ac:dyDescent="0.3">
      <c r="A17" s="86" t="s">
        <v>4</v>
      </c>
      <c r="B17" s="87"/>
      <c r="C17" s="87"/>
      <c r="D17" s="87"/>
      <c r="E17" s="87"/>
      <c r="F17" s="87"/>
      <c r="G17" s="87"/>
      <c r="H17" s="88"/>
      <c r="I17" s="66">
        <f>SUM(I6:I16)</f>
        <v>70402</v>
      </c>
    </row>
    <row r="18" spans="1:9" x14ac:dyDescent="0.25">
      <c r="D18" s="65"/>
    </row>
  </sheetData>
  <mergeCells count="3">
    <mergeCell ref="A2:I2"/>
    <mergeCell ref="A3:I3"/>
    <mergeCell ref="A17:H17"/>
  </mergeCells>
  <pageMargins left="0.25" right="0.25" top="0.75" bottom="0.75" header="0.3" footer="0.3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4" zoomScaleNormal="100" workbookViewId="0">
      <selection activeCell="J8" sqref="J8"/>
    </sheetView>
  </sheetViews>
  <sheetFormatPr defaultRowHeight="15" x14ac:dyDescent="0.25"/>
  <cols>
    <col min="1" max="1" width="8.85546875" customWidth="1"/>
    <col min="2" max="2" width="25.140625" customWidth="1"/>
    <col min="5" max="5" width="11.28515625" customWidth="1"/>
    <col min="6" max="7" width="9.85546875" customWidth="1"/>
    <col min="9" max="9" width="14.140625" customWidth="1"/>
  </cols>
  <sheetData>
    <row r="1" spans="1:9" ht="15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82.5" customHeight="1" x14ac:dyDescent="0.25">
      <c r="A2" s="74" t="s">
        <v>9</v>
      </c>
      <c r="B2" s="74"/>
      <c r="C2" s="74"/>
      <c r="D2" s="74"/>
      <c r="E2" s="74"/>
      <c r="F2" s="74"/>
      <c r="G2" s="74"/>
      <c r="H2" s="74"/>
      <c r="I2" s="74"/>
    </row>
    <row r="3" spans="1:9" ht="15.75" x14ac:dyDescent="0.25">
      <c r="A3" s="54"/>
      <c r="B3" s="54"/>
      <c r="C3" s="54"/>
      <c r="D3" s="54"/>
      <c r="E3" s="54"/>
      <c r="F3" s="54"/>
      <c r="G3" s="54"/>
      <c r="H3" s="54"/>
      <c r="I3" s="28"/>
    </row>
    <row r="4" spans="1:9" ht="60" x14ac:dyDescent="0.25">
      <c r="A4" s="9" t="s">
        <v>5</v>
      </c>
      <c r="B4" s="10" t="s">
        <v>7</v>
      </c>
      <c r="C4" s="11" t="s">
        <v>1</v>
      </c>
      <c r="D4" s="10" t="s">
        <v>65</v>
      </c>
      <c r="E4" s="40" t="s">
        <v>129</v>
      </c>
      <c r="F4" s="40" t="s">
        <v>130</v>
      </c>
      <c r="G4" s="40" t="s">
        <v>131</v>
      </c>
      <c r="H4" s="40" t="s">
        <v>2</v>
      </c>
      <c r="I4" s="41" t="s">
        <v>3</v>
      </c>
    </row>
    <row r="5" spans="1:9" ht="86.25" customHeight="1" x14ac:dyDescent="0.25">
      <c r="A5" s="2">
        <v>1</v>
      </c>
      <c r="B5" s="21" t="s">
        <v>132</v>
      </c>
      <c r="C5" s="24" t="s">
        <v>67</v>
      </c>
      <c r="D5" s="39" t="s">
        <v>133</v>
      </c>
      <c r="E5" s="43" t="s">
        <v>134</v>
      </c>
      <c r="F5" s="43" t="s">
        <v>136</v>
      </c>
      <c r="G5" s="43" t="s">
        <v>137</v>
      </c>
      <c r="H5" s="43" t="s">
        <v>134</v>
      </c>
      <c r="I5" s="42" t="s">
        <v>135</v>
      </c>
    </row>
    <row r="6" spans="1:9" x14ac:dyDescent="0.25">
      <c r="A6" s="82" t="s">
        <v>4</v>
      </c>
      <c r="B6" s="83"/>
      <c r="C6" s="83"/>
      <c r="D6" s="83"/>
      <c r="E6" s="83"/>
      <c r="F6" s="83"/>
      <c r="G6" s="83"/>
      <c r="H6" s="84"/>
      <c r="I6" s="42" t="s">
        <v>138</v>
      </c>
    </row>
  </sheetData>
  <mergeCells count="3">
    <mergeCell ref="A1:I1"/>
    <mergeCell ref="A2:I2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H14" sqref="H14"/>
    </sheetView>
  </sheetViews>
  <sheetFormatPr defaultRowHeight="15" x14ac:dyDescent="0.25"/>
  <cols>
    <col min="2" max="2" width="33.140625" customWidth="1"/>
    <col min="6" max="6" width="11.7109375" customWidth="1"/>
    <col min="7" max="7" width="12.42578125" customWidth="1"/>
    <col min="8" max="8" width="11.28515625" customWidth="1"/>
    <col min="9" max="9" width="13.85546875" customWidth="1"/>
  </cols>
  <sheetData>
    <row r="1" spans="1:9" ht="15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90" customHeight="1" x14ac:dyDescent="0.25">
      <c r="A2" s="74" t="s">
        <v>9</v>
      </c>
      <c r="B2" s="74"/>
      <c r="C2" s="74"/>
      <c r="D2" s="74"/>
      <c r="E2" s="74"/>
      <c r="F2" s="74"/>
      <c r="G2" s="74"/>
      <c r="H2" s="74"/>
      <c r="I2" s="74"/>
    </row>
    <row r="3" spans="1:9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05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21</v>
      </c>
      <c r="F4" s="1" t="s">
        <v>19</v>
      </c>
      <c r="G4" s="1" t="s">
        <v>20</v>
      </c>
      <c r="H4" s="1" t="s">
        <v>2</v>
      </c>
      <c r="I4" s="5" t="s">
        <v>3</v>
      </c>
    </row>
    <row r="5" spans="1:9" ht="48.75" customHeight="1" x14ac:dyDescent="0.25">
      <c r="A5" s="14">
        <v>1</v>
      </c>
      <c r="B5" s="12" t="s">
        <v>16</v>
      </c>
      <c r="C5" s="2" t="s">
        <v>8</v>
      </c>
      <c r="D5" s="8">
        <v>1</v>
      </c>
      <c r="E5" s="13">
        <v>1900</v>
      </c>
      <c r="F5" s="13">
        <v>1829.74</v>
      </c>
      <c r="G5" s="13">
        <v>1935</v>
      </c>
      <c r="H5" s="4">
        <f>MIN(E5:G5)</f>
        <v>1829.74</v>
      </c>
      <c r="I5" s="3">
        <f>MIN(F5:H5)</f>
        <v>1829.74</v>
      </c>
    </row>
    <row r="6" spans="1:9" ht="57.75" customHeight="1" x14ac:dyDescent="0.25">
      <c r="A6" s="14">
        <v>2</v>
      </c>
      <c r="B6" s="12" t="s">
        <v>17</v>
      </c>
      <c r="C6" s="2" t="s">
        <v>8</v>
      </c>
      <c r="D6" s="8">
        <v>1</v>
      </c>
      <c r="E6" s="13">
        <v>1835</v>
      </c>
      <c r="F6" s="13">
        <v>1815</v>
      </c>
      <c r="G6" s="13">
        <v>1891</v>
      </c>
      <c r="H6" s="4">
        <f>MIN(E6:G6)</f>
        <v>1815</v>
      </c>
      <c r="I6" s="3">
        <f>MIN(F6:H6)</f>
        <v>1815</v>
      </c>
    </row>
    <row r="7" spans="1:9" ht="32.25" customHeight="1" x14ac:dyDescent="0.25">
      <c r="A7" s="2">
        <v>3</v>
      </c>
      <c r="B7" s="13" t="s">
        <v>18</v>
      </c>
      <c r="C7" s="2" t="s">
        <v>8</v>
      </c>
      <c r="D7" s="8">
        <v>3</v>
      </c>
      <c r="E7" s="13">
        <v>2500</v>
      </c>
      <c r="F7" s="13">
        <v>2425.2800000000002</v>
      </c>
      <c r="G7" s="13">
        <v>2512</v>
      </c>
      <c r="H7" s="4">
        <f>MIN(E7:G7)</f>
        <v>2425.2800000000002</v>
      </c>
      <c r="I7" s="3">
        <f>F7*D7</f>
        <v>7275.84</v>
      </c>
    </row>
    <row r="8" spans="1:9" x14ac:dyDescent="0.25">
      <c r="A8" s="75" t="s">
        <v>4</v>
      </c>
      <c r="B8" s="76"/>
      <c r="C8" s="76"/>
      <c r="D8" s="76"/>
      <c r="E8" s="77"/>
      <c r="F8" s="77"/>
      <c r="G8" s="77"/>
      <c r="H8" s="78"/>
      <c r="I8" s="7">
        <f>SUM(I5:I7)</f>
        <v>10920.58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workbookViewId="0">
      <selection activeCell="B26" sqref="B26"/>
    </sheetView>
  </sheetViews>
  <sheetFormatPr defaultRowHeight="15" x14ac:dyDescent="0.25"/>
  <cols>
    <col min="2" max="2" width="27" customWidth="1"/>
    <col min="9" max="9" width="12.28515625" customWidth="1"/>
  </cols>
  <sheetData>
    <row r="1" spans="1:9" ht="15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15.75" x14ac:dyDescent="0.25">
      <c r="A2" s="74" t="s">
        <v>9</v>
      </c>
      <c r="B2" s="74"/>
      <c r="C2" s="74"/>
      <c r="D2" s="74"/>
      <c r="E2" s="74"/>
      <c r="F2" s="74"/>
      <c r="G2" s="74"/>
      <c r="H2" s="74"/>
      <c r="I2" s="74"/>
    </row>
    <row r="3" spans="1:9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65" x14ac:dyDescent="0.25">
      <c r="A4" s="9" t="s">
        <v>5</v>
      </c>
      <c r="B4" s="10" t="s">
        <v>7</v>
      </c>
      <c r="C4" s="11" t="s">
        <v>1</v>
      </c>
      <c r="D4" s="6" t="s">
        <v>6</v>
      </c>
      <c r="E4" s="1" t="s">
        <v>26</v>
      </c>
      <c r="F4" s="1" t="s">
        <v>27</v>
      </c>
      <c r="G4" s="1" t="s">
        <v>22</v>
      </c>
      <c r="H4" s="1" t="s">
        <v>2</v>
      </c>
      <c r="I4" s="5" t="s">
        <v>3</v>
      </c>
    </row>
    <row r="5" spans="1:9" ht="30" x14ac:dyDescent="0.25">
      <c r="A5" s="14">
        <v>1</v>
      </c>
      <c r="B5" s="12" t="s">
        <v>23</v>
      </c>
      <c r="C5" s="2" t="s">
        <v>8</v>
      </c>
      <c r="D5" s="8">
        <v>1</v>
      </c>
      <c r="E5" s="13">
        <v>686.73</v>
      </c>
      <c r="F5" s="13">
        <v>690</v>
      </c>
      <c r="G5" s="13">
        <v>793.25</v>
      </c>
      <c r="H5" s="4">
        <f>MIN(E5:G5)</f>
        <v>686.73</v>
      </c>
      <c r="I5" s="3">
        <f>MIN(F5:H5)</f>
        <v>686.73</v>
      </c>
    </row>
    <row r="6" spans="1:9" ht="30" x14ac:dyDescent="0.25">
      <c r="A6" s="14">
        <v>2</v>
      </c>
      <c r="B6" s="12" t="s">
        <v>24</v>
      </c>
      <c r="C6" s="2" t="s">
        <v>8</v>
      </c>
      <c r="D6" s="8">
        <v>1</v>
      </c>
      <c r="E6" s="13">
        <v>956.23</v>
      </c>
      <c r="F6" s="13">
        <v>960</v>
      </c>
      <c r="G6" s="13">
        <v>1064</v>
      </c>
      <c r="H6" s="4">
        <f>MIN(E6:G6)</f>
        <v>956.23</v>
      </c>
      <c r="I6" s="3">
        <f>MIN(F6:H6)</f>
        <v>956.23</v>
      </c>
    </row>
    <row r="7" spans="1:9" ht="30" x14ac:dyDescent="0.25">
      <c r="A7" s="2">
        <v>3</v>
      </c>
      <c r="B7" s="13" t="s">
        <v>25</v>
      </c>
      <c r="C7" s="2" t="s">
        <v>8</v>
      </c>
      <c r="D7" s="8">
        <v>15</v>
      </c>
      <c r="E7" s="13">
        <v>497.42</v>
      </c>
      <c r="F7" s="13">
        <v>500</v>
      </c>
      <c r="G7" s="13">
        <v>548</v>
      </c>
      <c r="H7" s="4">
        <f>MIN(E7:G7)</f>
        <v>497.42</v>
      </c>
      <c r="I7" s="3">
        <v>7461.3</v>
      </c>
    </row>
    <row r="8" spans="1:9" x14ac:dyDescent="0.25">
      <c r="A8" s="75" t="s">
        <v>4</v>
      </c>
      <c r="B8" s="76"/>
      <c r="C8" s="76"/>
      <c r="D8" s="76"/>
      <c r="E8" s="77"/>
      <c r="F8" s="77"/>
      <c r="G8" s="77"/>
      <c r="H8" s="78"/>
      <c r="I8" s="7">
        <f>SUM(I5:I7)</f>
        <v>9104.26</v>
      </c>
    </row>
  </sheetData>
  <mergeCells count="3">
    <mergeCell ref="A1:I1"/>
    <mergeCell ref="A2:I2"/>
    <mergeCell ref="A8:H8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opLeftCell="A10" workbookViewId="0">
      <selection activeCell="F22" sqref="F22"/>
    </sheetView>
  </sheetViews>
  <sheetFormatPr defaultRowHeight="15" x14ac:dyDescent="0.25"/>
  <cols>
    <col min="2" max="2" width="26.28515625" customWidth="1"/>
    <col min="3" max="3" width="8.42578125" customWidth="1"/>
    <col min="4" max="4" width="10.5703125" customWidth="1"/>
    <col min="5" max="5" width="12.140625" customWidth="1"/>
    <col min="6" max="6" width="11.28515625" customWidth="1"/>
    <col min="7" max="7" width="12" customWidth="1"/>
    <col min="9" max="9" width="12.42578125" customWidth="1"/>
  </cols>
  <sheetData>
    <row r="1" spans="1:9" ht="15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89.25" customHeight="1" x14ac:dyDescent="0.25">
      <c r="A2" s="74" t="s">
        <v>9</v>
      </c>
      <c r="B2" s="74"/>
      <c r="C2" s="74"/>
      <c r="D2" s="74"/>
      <c r="E2" s="74"/>
      <c r="F2" s="74"/>
      <c r="G2" s="74"/>
      <c r="H2" s="74"/>
      <c r="I2" s="74"/>
    </row>
    <row r="3" spans="1:9" ht="60" x14ac:dyDescent="0.25">
      <c r="A3" s="9" t="s">
        <v>5</v>
      </c>
      <c r="B3" s="10" t="s">
        <v>7</v>
      </c>
      <c r="C3" s="11" t="s">
        <v>1</v>
      </c>
      <c r="D3" s="10" t="s">
        <v>6</v>
      </c>
      <c r="E3" s="23" t="s">
        <v>42</v>
      </c>
      <c r="F3" s="1" t="s">
        <v>43</v>
      </c>
      <c r="G3" s="1" t="s">
        <v>44</v>
      </c>
      <c r="H3" s="1" t="s">
        <v>2</v>
      </c>
      <c r="I3" s="5" t="s">
        <v>3</v>
      </c>
    </row>
    <row r="4" spans="1:9" ht="90" x14ac:dyDescent="0.25">
      <c r="A4" s="19">
        <v>1</v>
      </c>
      <c r="B4" s="21" t="s">
        <v>29</v>
      </c>
      <c r="C4" s="25" t="s">
        <v>8</v>
      </c>
      <c r="D4" s="24">
        <v>30</v>
      </c>
      <c r="E4" s="24">
        <v>74.239999999999995</v>
      </c>
      <c r="F4" s="33">
        <v>78.52</v>
      </c>
      <c r="G4" s="27">
        <v>79.77</v>
      </c>
      <c r="H4" s="26">
        <f>MIN(E4:G4)</f>
        <v>74.239999999999995</v>
      </c>
      <c r="I4" s="30">
        <f>H4*D4</f>
        <v>2227.1999999999998</v>
      </c>
    </row>
    <row r="5" spans="1:9" ht="60" x14ac:dyDescent="0.25">
      <c r="A5" s="20">
        <v>2</v>
      </c>
      <c r="B5" s="21" t="s">
        <v>30</v>
      </c>
      <c r="C5" s="25" t="s">
        <v>8</v>
      </c>
      <c r="D5" s="24">
        <v>10</v>
      </c>
      <c r="E5" s="24">
        <v>1058.08</v>
      </c>
      <c r="F5" s="33">
        <v>1119.03</v>
      </c>
      <c r="G5" s="27">
        <v>1136.9100000000001</v>
      </c>
      <c r="H5" s="26">
        <f t="shared" ref="H5:H17" si="0">MIN(E5:G5)</f>
        <v>1058.08</v>
      </c>
      <c r="I5" s="30">
        <f t="shared" ref="I5:I17" si="1">H5*D5</f>
        <v>10580.8</v>
      </c>
    </row>
    <row r="6" spans="1:9" ht="63.75" customHeight="1" x14ac:dyDescent="0.25">
      <c r="A6" s="19">
        <v>3</v>
      </c>
      <c r="B6" s="32" t="s">
        <v>31</v>
      </c>
      <c r="C6" s="25" t="s">
        <v>8</v>
      </c>
      <c r="D6" s="24">
        <v>30</v>
      </c>
      <c r="E6" s="24">
        <v>104.99</v>
      </c>
      <c r="F6" s="33">
        <v>111.04</v>
      </c>
      <c r="G6" s="27">
        <v>112.81</v>
      </c>
      <c r="H6" s="26">
        <f t="shared" si="0"/>
        <v>104.99</v>
      </c>
      <c r="I6" s="30">
        <f t="shared" si="1"/>
        <v>3149.7</v>
      </c>
    </row>
    <row r="7" spans="1:9" ht="45" x14ac:dyDescent="0.25">
      <c r="A7" s="20">
        <v>4</v>
      </c>
      <c r="B7" s="21" t="s">
        <v>32</v>
      </c>
      <c r="C7" s="25" t="s">
        <v>8</v>
      </c>
      <c r="D7" s="24">
        <v>300</v>
      </c>
      <c r="E7" s="24">
        <v>54.86</v>
      </c>
      <c r="F7" s="33">
        <v>58.02</v>
      </c>
      <c r="G7" s="27">
        <v>58.95</v>
      </c>
      <c r="H7" s="26">
        <f t="shared" si="0"/>
        <v>54.86</v>
      </c>
      <c r="I7" s="30">
        <f>H7*D7</f>
        <v>16458</v>
      </c>
    </row>
    <row r="8" spans="1:9" ht="60" x14ac:dyDescent="0.25">
      <c r="A8" s="19">
        <v>5</v>
      </c>
      <c r="B8" s="21" t="s">
        <v>28</v>
      </c>
      <c r="C8" s="25" t="s">
        <v>8</v>
      </c>
      <c r="D8" s="24">
        <v>30</v>
      </c>
      <c r="E8" s="24">
        <v>122.42</v>
      </c>
      <c r="F8" s="33">
        <v>129.47</v>
      </c>
      <c r="G8" s="27">
        <v>131.54</v>
      </c>
      <c r="H8" s="26">
        <f t="shared" si="0"/>
        <v>122.42</v>
      </c>
      <c r="I8" s="30">
        <f t="shared" si="1"/>
        <v>3672.6</v>
      </c>
    </row>
    <row r="9" spans="1:9" ht="45" x14ac:dyDescent="0.25">
      <c r="A9" s="20">
        <v>6</v>
      </c>
      <c r="B9" s="21" t="s">
        <v>33</v>
      </c>
      <c r="C9" s="25" t="s">
        <v>8</v>
      </c>
      <c r="D9" s="24">
        <v>30</v>
      </c>
      <c r="E9" s="24">
        <v>101.99</v>
      </c>
      <c r="F9" s="33">
        <v>107.86</v>
      </c>
      <c r="G9" s="27">
        <v>109.59</v>
      </c>
      <c r="H9" s="26">
        <f t="shared" si="0"/>
        <v>101.99</v>
      </c>
      <c r="I9" s="30">
        <f t="shared" si="1"/>
        <v>3059.7</v>
      </c>
    </row>
    <row r="10" spans="1:9" ht="45" x14ac:dyDescent="0.25">
      <c r="A10" s="19">
        <v>7</v>
      </c>
      <c r="B10" s="21" t="s">
        <v>34</v>
      </c>
      <c r="C10" s="25" t="s">
        <v>8</v>
      </c>
      <c r="D10" s="24">
        <v>30</v>
      </c>
      <c r="E10" s="24">
        <v>164.2</v>
      </c>
      <c r="F10" s="33">
        <v>173.66</v>
      </c>
      <c r="G10" s="27">
        <v>176.43</v>
      </c>
      <c r="H10" s="26">
        <f t="shared" si="0"/>
        <v>164.2</v>
      </c>
      <c r="I10" s="30">
        <f t="shared" si="1"/>
        <v>4926</v>
      </c>
    </row>
    <row r="11" spans="1:9" ht="67.5" customHeight="1" x14ac:dyDescent="0.25">
      <c r="A11" s="20">
        <v>8</v>
      </c>
      <c r="B11" s="32" t="s">
        <v>35</v>
      </c>
      <c r="C11" s="25" t="s">
        <v>8</v>
      </c>
      <c r="D11" s="24">
        <v>30</v>
      </c>
      <c r="E11" s="24">
        <v>225.76</v>
      </c>
      <c r="F11" s="33">
        <v>238.76</v>
      </c>
      <c r="G11" s="27">
        <v>242.58</v>
      </c>
      <c r="H11" s="26">
        <f t="shared" si="0"/>
        <v>225.76</v>
      </c>
      <c r="I11" s="30">
        <f t="shared" si="1"/>
        <v>6772.7999999999993</v>
      </c>
    </row>
    <row r="12" spans="1:9" ht="93.75" customHeight="1" x14ac:dyDescent="0.25">
      <c r="A12" s="19">
        <v>9</v>
      </c>
      <c r="B12" s="32" t="s">
        <v>36</v>
      </c>
      <c r="C12" s="25" t="s">
        <v>8</v>
      </c>
      <c r="D12" s="24">
        <v>30</v>
      </c>
      <c r="E12" s="24">
        <v>223.35</v>
      </c>
      <c r="F12" s="33">
        <v>236.21</v>
      </c>
      <c r="G12" s="27">
        <v>239.99</v>
      </c>
      <c r="H12" s="26">
        <f t="shared" si="0"/>
        <v>223.35</v>
      </c>
      <c r="I12" s="30">
        <f t="shared" si="1"/>
        <v>6700.5</v>
      </c>
    </row>
    <row r="13" spans="1:9" ht="45" x14ac:dyDescent="0.25">
      <c r="A13" s="20">
        <v>10</v>
      </c>
      <c r="B13" s="21" t="s">
        <v>37</v>
      </c>
      <c r="C13" s="25" t="s">
        <v>8</v>
      </c>
      <c r="D13" s="24">
        <v>30</v>
      </c>
      <c r="E13" s="24">
        <v>38.31</v>
      </c>
      <c r="F13" s="33">
        <v>40.520000000000003</v>
      </c>
      <c r="G13" s="27">
        <v>41.16</v>
      </c>
      <c r="H13" s="26">
        <f t="shared" si="0"/>
        <v>38.31</v>
      </c>
      <c r="I13" s="30">
        <f t="shared" si="1"/>
        <v>1149.3000000000002</v>
      </c>
    </row>
    <row r="14" spans="1:9" ht="45" x14ac:dyDescent="0.25">
      <c r="A14" s="19">
        <v>11</v>
      </c>
      <c r="B14" s="21" t="s">
        <v>38</v>
      </c>
      <c r="C14" s="25" t="s">
        <v>8</v>
      </c>
      <c r="D14" s="24">
        <v>5</v>
      </c>
      <c r="E14" s="24">
        <v>1984.4</v>
      </c>
      <c r="F14" s="33">
        <v>2098.6999999999998</v>
      </c>
      <c r="G14" s="27">
        <v>2132.2399999999998</v>
      </c>
      <c r="H14" s="26">
        <f t="shared" si="0"/>
        <v>1984.4</v>
      </c>
      <c r="I14" s="30">
        <f t="shared" si="1"/>
        <v>9922</v>
      </c>
    </row>
    <row r="15" spans="1:9" ht="45" x14ac:dyDescent="0.25">
      <c r="A15" s="20">
        <v>12</v>
      </c>
      <c r="B15" s="21" t="s">
        <v>39</v>
      </c>
      <c r="C15" s="25" t="s">
        <v>8</v>
      </c>
      <c r="D15" s="24">
        <v>200</v>
      </c>
      <c r="E15" s="24">
        <v>39.06</v>
      </c>
      <c r="F15" s="33">
        <v>41.31</v>
      </c>
      <c r="G15" s="27">
        <v>41.97</v>
      </c>
      <c r="H15" s="26">
        <f t="shared" si="0"/>
        <v>39.06</v>
      </c>
      <c r="I15" s="30">
        <f t="shared" si="1"/>
        <v>7812</v>
      </c>
    </row>
    <row r="16" spans="1:9" ht="45" x14ac:dyDescent="0.25">
      <c r="A16" s="19">
        <v>13</v>
      </c>
      <c r="B16" s="32" t="s">
        <v>40</v>
      </c>
      <c r="C16" s="25" t="s">
        <v>8</v>
      </c>
      <c r="D16" s="24">
        <v>30</v>
      </c>
      <c r="E16" s="24">
        <v>20.239999999999998</v>
      </c>
      <c r="F16" s="33">
        <v>21.41</v>
      </c>
      <c r="G16" s="27">
        <v>21.75</v>
      </c>
      <c r="H16" s="26">
        <f t="shared" ref="H16" si="2">MIN(E16:G16)</f>
        <v>20.239999999999998</v>
      </c>
      <c r="I16" s="30">
        <f t="shared" ref="I16" si="3">H16*D16</f>
        <v>607.19999999999993</v>
      </c>
    </row>
    <row r="17" spans="1:9" ht="90" x14ac:dyDescent="0.25">
      <c r="A17" s="19">
        <v>14</v>
      </c>
      <c r="B17" s="22" t="s">
        <v>41</v>
      </c>
      <c r="C17" s="25" t="s">
        <v>8</v>
      </c>
      <c r="D17" s="24">
        <v>5</v>
      </c>
      <c r="E17" s="24">
        <v>281.67</v>
      </c>
      <c r="F17" s="33">
        <v>297.89</v>
      </c>
      <c r="G17" s="27">
        <v>302.64999999999998</v>
      </c>
      <c r="H17" s="26">
        <f t="shared" si="0"/>
        <v>281.67</v>
      </c>
      <c r="I17" s="30">
        <f t="shared" si="1"/>
        <v>1408.3500000000001</v>
      </c>
    </row>
    <row r="18" spans="1:9" x14ac:dyDescent="0.25">
      <c r="A18" s="75" t="s">
        <v>4</v>
      </c>
      <c r="B18" s="76"/>
      <c r="C18" s="76"/>
      <c r="D18" s="76"/>
      <c r="E18" s="76"/>
      <c r="F18" s="77"/>
      <c r="G18" s="77"/>
      <c r="H18" s="78"/>
      <c r="I18" s="7">
        <f>SUM(I4:I17)</f>
        <v>78446.150000000009</v>
      </c>
    </row>
  </sheetData>
  <mergeCells count="3">
    <mergeCell ref="A1:I1"/>
    <mergeCell ref="A2:I2"/>
    <mergeCell ref="A18:H18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opLeftCell="A10" workbookViewId="0">
      <selection sqref="A1:I16"/>
    </sheetView>
  </sheetViews>
  <sheetFormatPr defaultRowHeight="15" x14ac:dyDescent="0.25"/>
  <cols>
    <col min="2" max="2" width="20.7109375" customWidth="1"/>
    <col min="5" max="5" width="11.28515625" customWidth="1"/>
    <col min="6" max="6" width="12.28515625" customWidth="1"/>
    <col min="7" max="7" width="12.42578125" customWidth="1"/>
    <col min="9" max="9" width="14.7109375" style="31" customWidth="1"/>
  </cols>
  <sheetData>
    <row r="1" spans="1:9" ht="15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86.25" customHeight="1" x14ac:dyDescent="0.25">
      <c r="A2" s="74" t="s">
        <v>9</v>
      </c>
      <c r="B2" s="74"/>
      <c r="C2" s="74"/>
      <c r="D2" s="74"/>
      <c r="E2" s="74"/>
      <c r="F2" s="74"/>
      <c r="G2" s="74"/>
      <c r="H2" s="74"/>
      <c r="I2" s="74"/>
    </row>
    <row r="3" spans="1:9" ht="15.75" hidden="1" x14ac:dyDescent="0.25">
      <c r="A3" s="18"/>
      <c r="B3" s="18"/>
      <c r="C3" s="18"/>
      <c r="D3" s="18"/>
      <c r="E3" s="18"/>
      <c r="F3" s="18"/>
      <c r="G3" s="18"/>
      <c r="H3" s="18"/>
      <c r="I3" s="28"/>
    </row>
    <row r="4" spans="1:9" ht="60" x14ac:dyDescent="0.25">
      <c r="A4" s="9" t="s">
        <v>5</v>
      </c>
      <c r="B4" s="10" t="s">
        <v>7</v>
      </c>
      <c r="C4" s="11" t="s">
        <v>1</v>
      </c>
      <c r="D4" s="10" t="s">
        <v>6</v>
      </c>
      <c r="E4" s="23" t="s">
        <v>42</v>
      </c>
      <c r="F4" s="1" t="s">
        <v>45</v>
      </c>
      <c r="G4" s="1" t="s">
        <v>46</v>
      </c>
      <c r="H4" s="1" t="s">
        <v>2</v>
      </c>
      <c r="I4" s="29" t="s">
        <v>3</v>
      </c>
    </row>
    <row r="5" spans="1:9" ht="60" x14ac:dyDescent="0.25">
      <c r="A5" s="19">
        <v>1</v>
      </c>
      <c r="B5" s="21" t="s">
        <v>47</v>
      </c>
      <c r="C5" s="25" t="s">
        <v>8</v>
      </c>
      <c r="D5" s="24">
        <v>100</v>
      </c>
      <c r="E5" s="24">
        <v>99.2</v>
      </c>
      <c r="F5" s="33">
        <v>104.91</v>
      </c>
      <c r="G5" s="27">
        <v>106.59</v>
      </c>
      <c r="H5" s="26">
        <f>MIN(E5:G5)</f>
        <v>99.2</v>
      </c>
      <c r="I5" s="30">
        <f>H5*D5</f>
        <v>9920</v>
      </c>
    </row>
    <row r="6" spans="1:9" ht="60" x14ac:dyDescent="0.25">
      <c r="A6" s="20">
        <v>2</v>
      </c>
      <c r="B6" s="21" t="s">
        <v>48</v>
      </c>
      <c r="C6" s="25" t="s">
        <v>8</v>
      </c>
      <c r="D6" s="24">
        <v>50</v>
      </c>
      <c r="E6" s="24">
        <v>132.80000000000001</v>
      </c>
      <c r="F6" s="33">
        <v>140.44999999999999</v>
      </c>
      <c r="G6" s="27">
        <v>142.69</v>
      </c>
      <c r="H6" s="26">
        <f t="shared" ref="H6:H15" si="0">MIN(E6:G6)</f>
        <v>132.80000000000001</v>
      </c>
      <c r="I6" s="30">
        <f t="shared" ref="I6:I15" si="1">H6*D6</f>
        <v>6640.0000000000009</v>
      </c>
    </row>
    <row r="7" spans="1:9" ht="105" x14ac:dyDescent="0.25">
      <c r="A7" s="19">
        <v>3</v>
      </c>
      <c r="B7" s="21" t="s">
        <v>49</v>
      </c>
      <c r="C7" s="25" t="s">
        <v>8</v>
      </c>
      <c r="D7" s="24">
        <v>50</v>
      </c>
      <c r="E7" s="24">
        <v>26.72</v>
      </c>
      <c r="F7" s="33">
        <v>25.26</v>
      </c>
      <c r="G7" s="27">
        <v>28.71</v>
      </c>
      <c r="H7" s="26">
        <f t="shared" si="0"/>
        <v>25.26</v>
      </c>
      <c r="I7" s="30">
        <f t="shared" si="1"/>
        <v>1263</v>
      </c>
    </row>
    <row r="8" spans="1:9" ht="105" x14ac:dyDescent="0.25">
      <c r="A8" s="20">
        <v>4</v>
      </c>
      <c r="B8" s="21" t="s">
        <v>50</v>
      </c>
      <c r="C8" s="25" t="s">
        <v>8</v>
      </c>
      <c r="D8" s="24">
        <v>150</v>
      </c>
      <c r="E8" s="24">
        <v>69.02</v>
      </c>
      <c r="F8" s="34">
        <v>73</v>
      </c>
      <c r="G8" s="27">
        <v>74.16</v>
      </c>
      <c r="H8" s="26">
        <f t="shared" si="0"/>
        <v>69.02</v>
      </c>
      <c r="I8" s="30">
        <f t="shared" si="1"/>
        <v>10353</v>
      </c>
    </row>
    <row r="9" spans="1:9" ht="150" x14ac:dyDescent="0.25">
      <c r="A9" s="19">
        <v>5</v>
      </c>
      <c r="B9" s="21" t="s">
        <v>51</v>
      </c>
      <c r="C9" s="25" t="s">
        <v>8</v>
      </c>
      <c r="D9" s="24">
        <v>50</v>
      </c>
      <c r="E9" s="24">
        <v>36.75</v>
      </c>
      <c r="F9" s="33">
        <v>38.869999999999997</v>
      </c>
      <c r="G9" s="27">
        <v>39.49</v>
      </c>
      <c r="H9" s="26">
        <f t="shared" si="0"/>
        <v>36.75</v>
      </c>
      <c r="I9" s="30">
        <f t="shared" si="1"/>
        <v>1837.5</v>
      </c>
    </row>
    <row r="10" spans="1:9" ht="90" x14ac:dyDescent="0.25">
      <c r="A10" s="20">
        <v>6</v>
      </c>
      <c r="B10" s="21" t="s">
        <v>52</v>
      </c>
      <c r="C10" s="25" t="s">
        <v>8</v>
      </c>
      <c r="D10" s="24">
        <v>50</v>
      </c>
      <c r="E10" s="24">
        <v>54.88</v>
      </c>
      <c r="F10" s="33">
        <v>58.04</v>
      </c>
      <c r="G10" s="27">
        <v>58.97</v>
      </c>
      <c r="H10" s="26">
        <f t="shared" si="0"/>
        <v>54.88</v>
      </c>
      <c r="I10" s="30">
        <f t="shared" si="1"/>
        <v>2744</v>
      </c>
    </row>
    <row r="11" spans="1:9" ht="60" x14ac:dyDescent="0.25">
      <c r="A11" s="19">
        <v>7</v>
      </c>
      <c r="B11" s="21" t="s">
        <v>53</v>
      </c>
      <c r="C11" s="25" t="s">
        <v>8</v>
      </c>
      <c r="D11" s="24">
        <v>20</v>
      </c>
      <c r="E11" s="24">
        <v>298.7</v>
      </c>
      <c r="F11" s="33">
        <v>315.91000000000003</v>
      </c>
      <c r="G11" s="27">
        <v>320.95</v>
      </c>
      <c r="H11" s="26">
        <f t="shared" si="0"/>
        <v>298.7</v>
      </c>
      <c r="I11" s="30">
        <f t="shared" si="1"/>
        <v>5974</v>
      </c>
    </row>
    <row r="12" spans="1:9" ht="75" x14ac:dyDescent="0.25">
      <c r="A12" s="20">
        <v>8</v>
      </c>
      <c r="B12" s="21" t="s">
        <v>54</v>
      </c>
      <c r="C12" s="25" t="s">
        <v>8</v>
      </c>
      <c r="D12" s="24">
        <v>200</v>
      </c>
      <c r="E12" s="24">
        <v>67.98</v>
      </c>
      <c r="F12" s="33">
        <v>71.900000000000006</v>
      </c>
      <c r="G12" s="27">
        <v>73.040000000000006</v>
      </c>
      <c r="H12" s="26">
        <f t="shared" si="0"/>
        <v>67.98</v>
      </c>
      <c r="I12" s="30">
        <f t="shared" si="1"/>
        <v>13596</v>
      </c>
    </row>
    <row r="13" spans="1:9" ht="45" x14ac:dyDescent="0.25">
      <c r="A13" s="19">
        <v>9</v>
      </c>
      <c r="B13" s="21" t="s">
        <v>55</v>
      </c>
      <c r="C13" s="25" t="s">
        <v>8</v>
      </c>
      <c r="D13" s="24">
        <v>100</v>
      </c>
      <c r="E13" s="24">
        <v>15.78</v>
      </c>
      <c r="F13" s="33">
        <v>16.690000000000001</v>
      </c>
      <c r="G13" s="27">
        <v>16.96</v>
      </c>
      <c r="H13" s="26">
        <f t="shared" si="0"/>
        <v>15.78</v>
      </c>
      <c r="I13" s="30">
        <f t="shared" si="1"/>
        <v>1578</v>
      </c>
    </row>
    <row r="14" spans="1:9" ht="60" x14ac:dyDescent="0.25">
      <c r="A14" s="20">
        <v>10</v>
      </c>
      <c r="B14" s="21" t="s">
        <v>56</v>
      </c>
      <c r="C14" s="25" t="s">
        <v>8</v>
      </c>
      <c r="D14" s="24">
        <v>200</v>
      </c>
      <c r="E14" s="24">
        <v>59.7</v>
      </c>
      <c r="F14" s="33">
        <v>63.14</v>
      </c>
      <c r="G14" s="27">
        <v>64.150000000000006</v>
      </c>
      <c r="H14" s="26">
        <f t="shared" si="0"/>
        <v>59.7</v>
      </c>
      <c r="I14" s="30">
        <f t="shared" si="1"/>
        <v>11940</v>
      </c>
    </row>
    <row r="15" spans="1:9" ht="60" x14ac:dyDescent="0.25">
      <c r="A15" s="19">
        <v>11</v>
      </c>
      <c r="B15" s="21" t="s">
        <v>57</v>
      </c>
      <c r="C15" s="25" t="s">
        <v>8</v>
      </c>
      <c r="D15" s="24">
        <v>200</v>
      </c>
      <c r="E15" s="24">
        <v>54.58</v>
      </c>
      <c r="F15" s="33">
        <v>57.72</v>
      </c>
      <c r="G15" s="27">
        <v>58.65</v>
      </c>
      <c r="H15" s="26">
        <f t="shared" si="0"/>
        <v>54.58</v>
      </c>
      <c r="I15" s="30">
        <f t="shared" si="1"/>
        <v>10916</v>
      </c>
    </row>
    <row r="16" spans="1:9" x14ac:dyDescent="0.25">
      <c r="A16" s="75" t="s">
        <v>4</v>
      </c>
      <c r="B16" s="76"/>
      <c r="C16" s="76"/>
      <c r="D16" s="76"/>
      <c r="E16" s="76"/>
      <c r="F16" s="77"/>
      <c r="G16" s="77"/>
      <c r="H16" s="78"/>
      <c r="I16" s="7">
        <f>SUM(I5:I15)</f>
        <v>76761.5</v>
      </c>
    </row>
  </sheetData>
  <mergeCells count="3">
    <mergeCell ref="A1:I1"/>
    <mergeCell ref="A2:I2"/>
    <mergeCell ref="A16:H16"/>
  </mergeCells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E18" sqref="E18"/>
    </sheetView>
  </sheetViews>
  <sheetFormatPr defaultRowHeight="15" x14ac:dyDescent="0.25"/>
  <cols>
    <col min="1" max="1" width="5.85546875" customWidth="1"/>
    <col min="2" max="2" width="28" customWidth="1"/>
    <col min="5" max="5" width="16.140625" customWidth="1"/>
    <col min="6" max="6" width="16.7109375" customWidth="1"/>
    <col min="7" max="7" width="15.140625" customWidth="1"/>
    <col min="8" max="8" width="12.7109375" customWidth="1"/>
    <col min="9" max="9" width="14.5703125" customWidth="1"/>
  </cols>
  <sheetData>
    <row r="1" spans="1:9" ht="15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75" customHeight="1" x14ac:dyDescent="0.25">
      <c r="A2" s="74" t="s">
        <v>9</v>
      </c>
      <c r="B2" s="74"/>
      <c r="C2" s="74"/>
      <c r="D2" s="74"/>
      <c r="E2" s="74"/>
      <c r="F2" s="74"/>
      <c r="G2" s="74"/>
      <c r="H2" s="74"/>
      <c r="I2" s="74"/>
    </row>
    <row r="3" spans="1:9" ht="15.75" x14ac:dyDescent="0.25">
      <c r="A3" s="35"/>
      <c r="B3" s="35"/>
      <c r="C3" s="35"/>
      <c r="D3" s="35"/>
      <c r="E3" s="35"/>
      <c r="F3" s="35"/>
      <c r="G3" s="35"/>
      <c r="H3" s="35"/>
      <c r="I3" s="28"/>
    </row>
    <row r="4" spans="1:9" ht="45" x14ac:dyDescent="0.25">
      <c r="A4" s="9" t="s">
        <v>5</v>
      </c>
      <c r="B4" s="10" t="s">
        <v>7</v>
      </c>
      <c r="C4" s="11" t="s">
        <v>1</v>
      </c>
      <c r="D4" s="10" t="s">
        <v>65</v>
      </c>
      <c r="E4" s="23" t="s">
        <v>85</v>
      </c>
      <c r="F4" s="1" t="s">
        <v>84</v>
      </c>
      <c r="G4" s="1" t="s">
        <v>100</v>
      </c>
      <c r="H4" s="1" t="s">
        <v>2</v>
      </c>
      <c r="I4" s="37" t="s">
        <v>3</v>
      </c>
    </row>
    <row r="5" spans="1:9" ht="45" x14ac:dyDescent="0.25">
      <c r="A5" s="19">
        <v>1</v>
      </c>
      <c r="B5" s="21" t="s">
        <v>58</v>
      </c>
      <c r="C5" s="24" t="s">
        <v>66</v>
      </c>
      <c r="D5" s="24" t="s">
        <v>70</v>
      </c>
      <c r="E5" s="24" t="s">
        <v>77</v>
      </c>
      <c r="F5" s="33" t="s">
        <v>86</v>
      </c>
      <c r="G5" s="27" t="s">
        <v>94</v>
      </c>
      <c r="H5" s="26">
        <v>1666.66</v>
      </c>
      <c r="I5" s="24">
        <v>24999.9</v>
      </c>
    </row>
    <row r="6" spans="1:9" ht="60" x14ac:dyDescent="0.25">
      <c r="A6" s="20">
        <v>2</v>
      </c>
      <c r="B6" s="21" t="s">
        <v>59</v>
      </c>
      <c r="C6" s="24" t="s">
        <v>67</v>
      </c>
      <c r="D6" s="24" t="s">
        <v>71</v>
      </c>
      <c r="E6" s="24" t="s">
        <v>78</v>
      </c>
      <c r="F6" s="33" t="s">
        <v>87</v>
      </c>
      <c r="G6" s="27" t="s">
        <v>95</v>
      </c>
      <c r="H6" s="26">
        <v>4223.54</v>
      </c>
      <c r="I6" s="24">
        <v>21117.7</v>
      </c>
    </row>
    <row r="7" spans="1:9" ht="30" x14ac:dyDescent="0.25">
      <c r="A7" s="19">
        <v>3</v>
      </c>
      <c r="B7" s="21" t="s">
        <v>60</v>
      </c>
      <c r="C7" s="24" t="s">
        <v>68</v>
      </c>
      <c r="D7" s="24" t="s">
        <v>72</v>
      </c>
      <c r="E7" s="24" t="s">
        <v>79</v>
      </c>
      <c r="F7" s="33" t="s">
        <v>88</v>
      </c>
      <c r="G7" s="27" t="s">
        <v>96</v>
      </c>
      <c r="H7" s="26">
        <v>374.92</v>
      </c>
      <c r="I7" s="24">
        <v>11247.6</v>
      </c>
    </row>
    <row r="8" spans="1:9" x14ac:dyDescent="0.25">
      <c r="A8" s="20">
        <v>4</v>
      </c>
      <c r="B8" s="21" t="s">
        <v>61</v>
      </c>
      <c r="C8" s="24" t="s">
        <v>69</v>
      </c>
      <c r="D8" s="24" t="s">
        <v>73</v>
      </c>
      <c r="E8" s="24" t="s">
        <v>80</v>
      </c>
      <c r="F8" s="34" t="s">
        <v>89</v>
      </c>
      <c r="G8" s="27" t="s">
        <v>97</v>
      </c>
      <c r="H8" s="26">
        <v>57.04</v>
      </c>
      <c r="I8" s="24">
        <v>1711.2</v>
      </c>
    </row>
    <row r="9" spans="1:9" ht="45" x14ac:dyDescent="0.25">
      <c r="A9" s="19">
        <v>5</v>
      </c>
      <c r="B9" s="21" t="s">
        <v>62</v>
      </c>
      <c r="C9" s="24" t="s">
        <v>68</v>
      </c>
      <c r="D9" s="24" t="s">
        <v>74</v>
      </c>
      <c r="E9" s="24" t="s">
        <v>81</v>
      </c>
      <c r="F9" s="33" t="s">
        <v>90</v>
      </c>
      <c r="G9" s="27" t="s">
        <v>98</v>
      </c>
      <c r="H9" s="26">
        <v>39.86</v>
      </c>
      <c r="I9" s="24">
        <v>11958</v>
      </c>
    </row>
    <row r="10" spans="1:9" ht="60" x14ac:dyDescent="0.25">
      <c r="A10" s="20">
        <v>6</v>
      </c>
      <c r="B10" s="21" t="s">
        <v>63</v>
      </c>
      <c r="C10" s="24" t="s">
        <v>69</v>
      </c>
      <c r="D10" s="24" t="s">
        <v>75</v>
      </c>
      <c r="E10" s="24" t="s">
        <v>82</v>
      </c>
      <c r="F10" s="33" t="s">
        <v>91</v>
      </c>
      <c r="G10" s="27" t="s">
        <v>99</v>
      </c>
      <c r="H10" s="26">
        <v>149.19999999999999</v>
      </c>
      <c r="I10" s="24">
        <v>14920</v>
      </c>
    </row>
    <row r="11" spans="1:9" x14ac:dyDescent="0.25">
      <c r="A11" s="19">
        <v>7</v>
      </c>
      <c r="B11" s="21" t="s">
        <v>64</v>
      </c>
      <c r="C11" s="24" t="s">
        <v>69</v>
      </c>
      <c r="D11" s="24" t="s">
        <v>76</v>
      </c>
      <c r="E11" s="24" t="s">
        <v>83</v>
      </c>
      <c r="F11" s="33" t="s">
        <v>93</v>
      </c>
      <c r="G11" s="33" t="s">
        <v>92</v>
      </c>
      <c r="H11" s="26">
        <f t="shared" ref="H11" si="0">MIN(E11:G11)</f>
        <v>0</v>
      </c>
      <c r="I11" s="24">
        <v>1199.4000000000001</v>
      </c>
    </row>
    <row r="12" spans="1:9" x14ac:dyDescent="0.25">
      <c r="A12" s="79" t="s">
        <v>4</v>
      </c>
      <c r="B12" s="80"/>
      <c r="C12" s="80"/>
      <c r="D12" s="80"/>
      <c r="E12" s="80"/>
      <c r="F12" s="80"/>
      <c r="G12" s="80"/>
      <c r="H12" s="81"/>
      <c r="I12" s="38">
        <f>SUM(I5:I11)</f>
        <v>87153.799999999988</v>
      </c>
    </row>
  </sheetData>
  <mergeCells count="3">
    <mergeCell ref="A1:I1"/>
    <mergeCell ref="A2:I2"/>
    <mergeCell ref="A12:H12"/>
  </mergeCells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workbookViewId="0">
      <selection sqref="A1:XFD1048576"/>
    </sheetView>
  </sheetViews>
  <sheetFormatPr defaultRowHeight="15" x14ac:dyDescent="0.25"/>
  <cols>
    <col min="1" max="1" width="8.85546875" customWidth="1"/>
    <col min="2" max="2" width="25.140625" customWidth="1"/>
    <col min="5" max="5" width="15" customWidth="1"/>
    <col min="9" max="9" width="14.140625" customWidth="1"/>
  </cols>
  <sheetData>
    <row r="1" spans="1:9" ht="15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82.5" customHeight="1" x14ac:dyDescent="0.25">
      <c r="A2" s="74" t="s">
        <v>9</v>
      </c>
      <c r="B2" s="74"/>
      <c r="C2" s="74"/>
      <c r="D2" s="74"/>
      <c r="E2" s="74"/>
      <c r="F2" s="74"/>
      <c r="G2" s="74"/>
      <c r="H2" s="74"/>
      <c r="I2" s="74"/>
    </row>
    <row r="3" spans="1:9" ht="15.75" x14ac:dyDescent="0.25">
      <c r="A3" s="36"/>
      <c r="B3" s="36"/>
      <c r="C3" s="36"/>
      <c r="D3" s="36"/>
      <c r="E3" s="36"/>
      <c r="F3" s="36"/>
      <c r="G3" s="36"/>
      <c r="H3" s="36"/>
      <c r="I3" s="28"/>
    </row>
    <row r="4" spans="1:9" ht="135" x14ac:dyDescent="0.25">
      <c r="A4" s="9" t="s">
        <v>5</v>
      </c>
      <c r="B4" s="10" t="s">
        <v>7</v>
      </c>
      <c r="C4" s="11" t="s">
        <v>1</v>
      </c>
      <c r="D4" s="10" t="s">
        <v>65</v>
      </c>
      <c r="E4" s="40" t="s">
        <v>105</v>
      </c>
      <c r="F4" s="40" t="s">
        <v>109</v>
      </c>
      <c r="G4" s="40" t="s">
        <v>108</v>
      </c>
      <c r="H4" s="40" t="s">
        <v>2</v>
      </c>
      <c r="I4" s="41" t="s">
        <v>3</v>
      </c>
    </row>
    <row r="5" spans="1:9" ht="86.25" customHeight="1" x14ac:dyDescent="0.25">
      <c r="A5" s="2">
        <v>1</v>
      </c>
      <c r="B5" s="21" t="s">
        <v>101</v>
      </c>
      <c r="C5" s="24" t="s">
        <v>68</v>
      </c>
      <c r="D5" s="39" t="s">
        <v>104</v>
      </c>
      <c r="E5" s="42" t="s">
        <v>106</v>
      </c>
      <c r="F5" s="43">
        <v>1976</v>
      </c>
      <c r="G5" s="43" t="s">
        <v>110</v>
      </c>
      <c r="H5" s="43">
        <v>1630.09</v>
      </c>
      <c r="I5" s="42">
        <v>4890.2700000000004</v>
      </c>
    </row>
    <row r="6" spans="1:9" ht="87" customHeight="1" x14ac:dyDescent="0.25">
      <c r="A6" s="2">
        <v>2</v>
      </c>
      <c r="B6" s="21" t="s">
        <v>102</v>
      </c>
      <c r="C6" s="24" t="s">
        <v>68</v>
      </c>
      <c r="D6" s="24" t="s">
        <v>103</v>
      </c>
      <c r="E6" s="42" t="s">
        <v>107</v>
      </c>
      <c r="F6" s="43">
        <v>1691.1</v>
      </c>
      <c r="G6" s="43">
        <v>1552.98</v>
      </c>
      <c r="H6" s="43">
        <v>1475.87</v>
      </c>
      <c r="I6" s="42">
        <v>8855.2199999999993</v>
      </c>
    </row>
    <row r="7" spans="1:9" x14ac:dyDescent="0.25">
      <c r="A7" s="82" t="s">
        <v>4</v>
      </c>
      <c r="B7" s="83"/>
      <c r="C7" s="83"/>
      <c r="D7" s="83"/>
      <c r="E7" s="83"/>
      <c r="F7" s="83"/>
      <c r="G7" s="83"/>
      <c r="H7" s="84"/>
      <c r="I7" s="38">
        <f>SUM(I5:I6)</f>
        <v>13745.49</v>
      </c>
    </row>
  </sheetData>
  <mergeCells count="3">
    <mergeCell ref="A1:I1"/>
    <mergeCell ref="A2:I2"/>
    <mergeCell ref="A7:H7"/>
  </mergeCell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6"/>
    </sheetView>
  </sheetViews>
  <sheetFormatPr defaultRowHeight="15" x14ac:dyDescent="0.25"/>
  <cols>
    <col min="2" max="2" width="17.42578125" customWidth="1"/>
    <col min="5" max="5" width="12.85546875" customWidth="1"/>
    <col min="6" max="6" width="13.85546875" customWidth="1"/>
    <col min="7" max="7" width="14.140625" customWidth="1"/>
    <col min="8" max="8" width="14" customWidth="1"/>
    <col min="9" max="9" width="11.28515625" customWidth="1"/>
  </cols>
  <sheetData>
    <row r="1" spans="1:9" ht="15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79.5" customHeight="1" x14ac:dyDescent="0.25">
      <c r="A2" s="74" t="s">
        <v>9</v>
      </c>
      <c r="B2" s="74"/>
      <c r="C2" s="74"/>
      <c r="D2" s="74"/>
      <c r="E2" s="74"/>
      <c r="F2" s="74"/>
      <c r="G2" s="74"/>
      <c r="H2" s="74"/>
      <c r="I2" s="74"/>
    </row>
    <row r="3" spans="1:9" ht="15.75" x14ac:dyDescent="0.25">
      <c r="A3" s="46"/>
      <c r="B3" s="46"/>
      <c r="C3" s="46"/>
      <c r="D3" s="46"/>
      <c r="E3" s="46"/>
      <c r="F3" s="46"/>
      <c r="G3" s="46"/>
      <c r="H3" s="46"/>
      <c r="I3" s="28"/>
    </row>
    <row r="4" spans="1:9" ht="45" x14ac:dyDescent="0.25">
      <c r="A4" s="9" t="s">
        <v>5</v>
      </c>
      <c r="B4" s="10" t="s">
        <v>7</v>
      </c>
      <c r="C4" s="11" t="s">
        <v>1</v>
      </c>
      <c r="D4" s="10" t="s">
        <v>65</v>
      </c>
      <c r="E4" s="40" t="s">
        <v>112</v>
      </c>
      <c r="F4" s="40" t="s">
        <v>113</v>
      </c>
      <c r="G4" s="40" t="s">
        <v>114</v>
      </c>
      <c r="H4" s="40" t="s">
        <v>2</v>
      </c>
      <c r="I4" s="41" t="s">
        <v>3</v>
      </c>
    </row>
    <row r="5" spans="1:9" ht="90" x14ac:dyDescent="0.25">
      <c r="A5" s="2">
        <v>1</v>
      </c>
      <c r="B5" s="21" t="s">
        <v>111</v>
      </c>
      <c r="C5" s="24" t="s">
        <v>8</v>
      </c>
      <c r="D5" s="49">
        <v>1</v>
      </c>
      <c r="E5" s="47">
        <v>7400</v>
      </c>
      <c r="F5" s="48">
        <v>7480</v>
      </c>
      <c r="G5" s="44">
        <v>7590</v>
      </c>
      <c r="H5" s="44">
        <v>7400</v>
      </c>
      <c r="I5" s="45">
        <v>7400</v>
      </c>
    </row>
    <row r="6" spans="1:9" x14ac:dyDescent="0.25">
      <c r="A6" s="82" t="s">
        <v>4</v>
      </c>
      <c r="B6" s="83"/>
      <c r="C6" s="83"/>
      <c r="D6" s="83"/>
      <c r="E6" s="83"/>
      <c r="F6" s="83"/>
      <c r="G6" s="83"/>
      <c r="H6" s="84"/>
      <c r="I6" s="38">
        <f>SUM(I5:I5)</f>
        <v>7400</v>
      </c>
    </row>
  </sheetData>
  <mergeCells count="3">
    <mergeCell ref="A1:I1"/>
    <mergeCell ref="A2:I2"/>
    <mergeCell ref="A6:H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27" sqref="C27"/>
    </sheetView>
  </sheetViews>
  <sheetFormatPr defaultRowHeight="15" x14ac:dyDescent="0.25"/>
  <cols>
    <col min="2" max="2" width="27.5703125" customWidth="1"/>
    <col min="8" max="8" width="9.42578125" bestFit="1" customWidth="1"/>
    <col min="9" max="9" width="10.42578125" customWidth="1"/>
  </cols>
  <sheetData>
    <row r="1" spans="1:9" ht="15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ht="56.25" customHeight="1" x14ac:dyDescent="0.25">
      <c r="A2" s="74" t="s">
        <v>9</v>
      </c>
      <c r="B2" s="74"/>
      <c r="C2" s="74"/>
      <c r="D2" s="74"/>
      <c r="E2" s="74"/>
      <c r="F2" s="74"/>
      <c r="G2" s="74"/>
      <c r="H2" s="74"/>
      <c r="I2" s="74"/>
    </row>
    <row r="3" spans="1:9" ht="60" x14ac:dyDescent="0.25">
      <c r="A3" s="9" t="s">
        <v>5</v>
      </c>
      <c r="B3" s="10" t="s">
        <v>7</v>
      </c>
      <c r="C3" s="11" t="s">
        <v>1</v>
      </c>
      <c r="D3" s="10" t="s">
        <v>65</v>
      </c>
      <c r="E3" s="23" t="s">
        <v>118</v>
      </c>
      <c r="F3" s="1" t="s">
        <v>119</v>
      </c>
      <c r="G3" s="1" t="s">
        <v>120</v>
      </c>
      <c r="H3" s="1" t="s">
        <v>2</v>
      </c>
      <c r="I3" s="5" t="s">
        <v>3</v>
      </c>
    </row>
    <row r="4" spans="1:9" x14ac:dyDescent="0.25">
      <c r="A4" s="19">
        <v>1</v>
      </c>
      <c r="B4" s="21" t="s">
        <v>115</v>
      </c>
      <c r="C4" s="25" t="s">
        <v>117</v>
      </c>
      <c r="D4" s="51">
        <v>0.1</v>
      </c>
      <c r="E4" s="52">
        <v>32400</v>
      </c>
      <c r="F4" s="34">
        <v>34020</v>
      </c>
      <c r="G4" s="30">
        <v>34992</v>
      </c>
      <c r="H4" s="52">
        <v>32400</v>
      </c>
      <c r="I4" s="30">
        <v>3240</v>
      </c>
    </row>
    <row r="5" spans="1:9" x14ac:dyDescent="0.25">
      <c r="A5" s="2">
        <v>2</v>
      </c>
      <c r="B5" s="21" t="s">
        <v>116</v>
      </c>
      <c r="C5" s="25" t="s">
        <v>117</v>
      </c>
      <c r="D5" s="51">
        <v>0.1</v>
      </c>
      <c r="E5" s="52">
        <v>26400</v>
      </c>
      <c r="F5" s="34">
        <v>27720</v>
      </c>
      <c r="G5" s="30">
        <v>28512</v>
      </c>
      <c r="H5" s="52">
        <v>26400</v>
      </c>
      <c r="I5" s="30">
        <v>2640</v>
      </c>
    </row>
    <row r="6" spans="1:9" x14ac:dyDescent="0.25">
      <c r="A6" s="75" t="s">
        <v>4</v>
      </c>
      <c r="B6" s="76"/>
      <c r="C6" s="76"/>
      <c r="D6" s="76"/>
      <c r="E6" s="76"/>
      <c r="F6" s="77"/>
      <c r="G6" s="77"/>
      <c r="H6" s="78"/>
      <c r="I6" s="7">
        <f>SUM(I4:I5)</f>
        <v>5880</v>
      </c>
    </row>
  </sheetData>
  <mergeCells count="3">
    <mergeCell ref="A1:I1"/>
    <mergeCell ref="A2:I2"/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акриол</vt:lpstr>
      <vt:lpstr>артикаин</vt:lpstr>
      <vt:lpstr>ганатон</vt:lpstr>
      <vt:lpstr>Лист1</vt:lpstr>
      <vt:lpstr>НЖ</vt:lpstr>
      <vt:lpstr>спирт</vt:lpstr>
      <vt:lpstr>Лист2</vt:lpstr>
      <vt:lpstr>Армавискон</vt:lpstr>
      <vt:lpstr>Субст -Йод</vt:lpstr>
      <vt:lpstr>Армавискон №2</vt:lpstr>
      <vt:lpstr>Соляная к-та</vt:lpstr>
      <vt:lpstr>Сборное (2)</vt:lpstr>
      <vt:lpstr>Тиопентал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2026-06-26T11:31:14Z</dcterms:modified>
</cp:coreProperties>
</file>