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yakin.ei\Desktop\новая 2026\БЕРЕЗКА\Конверт для дисков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K8" i="1"/>
  <c r="L8" i="1"/>
  <c r="M8" i="1"/>
  <c r="N8" i="1" s="1"/>
  <c r="K10" i="1" l="1"/>
  <c r="I10" i="1" l="1"/>
  <c r="J10" i="1"/>
  <c r="J15" i="1" l="1"/>
</calcChain>
</file>

<file path=xl/sharedStrings.xml><?xml version="1.0" encoding="utf-8"?>
<sst xmlns="http://schemas.openxmlformats.org/spreadsheetml/2006/main" count="27" uniqueCount="27">
  <si>
    <t>№</t>
  </si>
  <si>
    <t>средняя арифметическая величина цены единицы товара</t>
  </si>
  <si>
    <t>среднее квадратичное отклонение</t>
  </si>
  <si>
    <t>коэффициент вариации</t>
  </si>
  <si>
    <t>(подпись/расшифровка подписи)</t>
  </si>
  <si>
    <t>"____"</t>
  </si>
  <si>
    <t>Коэфициент вариации цены не превышает 33%,товар считается однородным.</t>
  </si>
  <si>
    <t>Обоснование начальной(максимальной)  цены контракта.</t>
  </si>
  <si>
    <t>Расчет начальной(максимальной)цены контракта</t>
  </si>
  <si>
    <t>Предмет контракта</t>
  </si>
  <si>
    <t>С целью определения начальной(максимальной)  цены контракта применяется метод сопоставимых рыночных цен(анализ рынка).В ответ на направленные нами запросы потенциальным поставщикам  о предоставлении ценовой информации , было получено три коммерческих предложения.</t>
  </si>
  <si>
    <t>Руководитель Контрактной службы:</t>
  </si>
  <si>
    <t>Количество</t>
  </si>
  <si>
    <t>Итого НМЦК:</t>
  </si>
  <si>
    <t>Расчет начально (максимальной) цены контракта</t>
  </si>
  <si>
    <t>Начальник УМТО</t>
  </si>
  <si>
    <t>Ед.измерения</t>
  </si>
  <si>
    <t xml:space="preserve">Реестровый номер котнтракта №1 </t>
  </si>
  <si>
    <t>Реестровый номер котнтракта №2</t>
  </si>
  <si>
    <t>Реестровый номер котнтракта №3</t>
  </si>
  <si>
    <t>Пр 3500(УИС+ИНВ)</t>
  </si>
  <si>
    <t>Конверт для CD/DVD дисков</t>
  </si>
  <si>
    <t>1222402793325000023</t>
  </si>
  <si>
    <t xml:space="preserve">1666105550726000007 
</t>
  </si>
  <si>
    <t>1631601014024000012</t>
  </si>
  <si>
    <t>штука</t>
  </si>
  <si>
    <t>___________________ / Карякин Е.И._/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</si>
</sst>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0\ _₽"/>
    <numFmt numFmtId="166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2" xfId="0" applyNumberForma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/>
    </xf>
    <xf numFmtId="166" fontId="0" fillId="0" borderId="17" xfId="0" applyNumberForma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5" fillId="0" borderId="19" xfId="1" applyNumberFormat="1" applyFon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44" fontId="4" fillId="0" borderId="1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85" zoomScaleNormal="85" workbookViewId="0">
      <selection activeCell="I23" sqref="I23"/>
    </sheetView>
  </sheetViews>
  <sheetFormatPr defaultColWidth="8.85546875" defaultRowHeight="15" x14ac:dyDescent="0.25"/>
  <cols>
    <col min="1" max="1" width="0.140625" customWidth="1"/>
    <col min="2" max="2" width="6.28515625" customWidth="1"/>
    <col min="3" max="3" width="34.42578125" customWidth="1"/>
    <col min="4" max="5" width="28.85546875" customWidth="1"/>
    <col min="6" max="6" width="27.85546875" customWidth="1"/>
    <col min="7" max="8" width="15.28515625" customWidth="1"/>
    <col min="9" max="9" width="18.28515625" customWidth="1"/>
    <col min="10" max="10" width="18.140625" customWidth="1"/>
    <col min="11" max="11" width="19.5703125" customWidth="1"/>
    <col min="12" max="12" width="17.42578125" customWidth="1"/>
    <col min="13" max="13" width="16" customWidth="1"/>
    <col min="14" max="14" width="13.7109375" customWidth="1"/>
  </cols>
  <sheetData>
    <row r="1" spans="1:15" ht="15" customHeight="1" x14ac:dyDescent="0.25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6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ht="15" hidden="1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5" ht="54" customHeight="1" x14ac:dyDescent="0.25">
      <c r="A4" s="35" t="s">
        <v>10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6" spans="1:15" ht="60" x14ac:dyDescent="0.25">
      <c r="B6" s="2" t="s">
        <v>0</v>
      </c>
      <c r="C6" s="2" t="s">
        <v>9</v>
      </c>
      <c r="D6" s="5" t="s">
        <v>17</v>
      </c>
      <c r="E6" s="5" t="s">
        <v>18</v>
      </c>
      <c r="F6" s="5" t="s">
        <v>19</v>
      </c>
      <c r="G6" s="2" t="s">
        <v>12</v>
      </c>
      <c r="H6" s="14" t="s">
        <v>16</v>
      </c>
      <c r="I6" s="32" t="s">
        <v>14</v>
      </c>
      <c r="J6" s="33"/>
      <c r="K6" s="34"/>
      <c r="L6" s="2" t="s">
        <v>1</v>
      </c>
      <c r="M6" s="2" t="s">
        <v>2</v>
      </c>
      <c r="N6" s="2" t="s">
        <v>3</v>
      </c>
    </row>
    <row r="7" spans="1:15" ht="30" x14ac:dyDescent="0.25">
      <c r="B7" s="25">
        <v>1</v>
      </c>
      <c r="C7" s="12" t="s">
        <v>21</v>
      </c>
      <c r="D7" s="23" t="s">
        <v>22</v>
      </c>
      <c r="E7" s="24" t="s">
        <v>23</v>
      </c>
      <c r="F7" s="24" t="s">
        <v>24</v>
      </c>
      <c r="G7" s="6"/>
      <c r="H7" s="17"/>
      <c r="I7" s="18"/>
      <c r="J7" s="18"/>
      <c r="K7" s="18"/>
      <c r="L7" s="11"/>
      <c r="M7" s="11"/>
      <c r="N7" s="11"/>
      <c r="O7" s="4" t="s">
        <v>20</v>
      </c>
    </row>
    <row r="8" spans="1:15" x14ac:dyDescent="0.25">
      <c r="B8" s="25"/>
      <c r="C8" s="12"/>
      <c r="D8" s="20">
        <v>4.41</v>
      </c>
      <c r="E8" s="21">
        <v>3.58</v>
      </c>
      <c r="F8" s="21">
        <v>4.05</v>
      </c>
      <c r="G8" s="6">
        <v>3300</v>
      </c>
      <c r="H8" s="17" t="s">
        <v>25</v>
      </c>
      <c r="I8" s="18">
        <f t="shared" ref="I8" si="0">D8*G8</f>
        <v>14553</v>
      </c>
      <c r="J8" s="18">
        <f t="shared" ref="J8" si="1">E8*G8</f>
        <v>11814</v>
      </c>
      <c r="K8" s="18">
        <f t="shared" ref="K8" si="2">F8*G8</f>
        <v>13365</v>
      </c>
      <c r="L8" s="11">
        <f t="shared" ref="L8" si="3">AVERAGE(D8,E8,F8)</f>
        <v>4.0133333333333328</v>
      </c>
      <c r="M8" s="11">
        <f t="shared" ref="M8" si="4">STDEV(D8,E8,F8)</f>
        <v>0.41621308645131927</v>
      </c>
      <c r="N8" s="11">
        <f t="shared" ref="N8" si="5">M8/L8*100</f>
        <v>10.370757968056129</v>
      </c>
    </row>
    <row r="9" spans="1:15" ht="15.75" thickBot="1" x14ac:dyDescent="0.3">
      <c r="B9" s="15"/>
      <c r="C9" s="12"/>
      <c r="D9" s="20"/>
      <c r="E9" s="21"/>
      <c r="F9" s="21"/>
      <c r="G9" s="6"/>
      <c r="H9" s="17"/>
      <c r="I9" s="18"/>
      <c r="J9" s="18"/>
      <c r="K9" s="18"/>
      <c r="L9" s="11"/>
      <c r="M9" s="11"/>
      <c r="N9" s="11"/>
    </row>
    <row r="10" spans="1:15" ht="18" customHeight="1" thickBot="1" x14ac:dyDescent="0.3">
      <c r="B10" s="36" t="s">
        <v>8</v>
      </c>
      <c r="C10" s="37"/>
      <c r="D10" s="37"/>
      <c r="E10" s="37"/>
      <c r="F10" s="37"/>
      <c r="G10" s="38"/>
      <c r="H10" s="16"/>
      <c r="I10" s="22">
        <f>SUM(I7:I9)</f>
        <v>14553</v>
      </c>
      <c r="J10" s="19">
        <f>SUM(J7:J9)</f>
        <v>11814</v>
      </c>
      <c r="K10" s="19">
        <f>SUM(K7:K9)</f>
        <v>13365</v>
      </c>
    </row>
    <row r="11" spans="1:15" ht="60" customHeight="1" x14ac:dyDescent="0.25">
      <c r="B11" s="39"/>
      <c r="C11" s="40"/>
      <c r="D11" s="40"/>
      <c r="E11" s="40"/>
      <c r="F11" s="40"/>
      <c r="G11" s="41"/>
      <c r="H11" s="16"/>
      <c r="I11" s="7"/>
    </row>
    <row r="12" spans="1:15" x14ac:dyDescent="0.25">
      <c r="B12" s="42"/>
      <c r="C12" s="43"/>
      <c r="D12" s="43"/>
      <c r="E12" s="43"/>
      <c r="F12" s="43"/>
      <c r="G12" s="44"/>
      <c r="H12" s="16"/>
      <c r="I12" s="8"/>
      <c r="J12" s="4"/>
    </row>
    <row r="13" spans="1:15" ht="21" customHeight="1" x14ac:dyDescent="0.25">
      <c r="B13" s="31" t="s">
        <v>6</v>
      </c>
      <c r="C13" s="31"/>
      <c r="D13" s="31"/>
      <c r="E13" s="31"/>
      <c r="F13" s="31"/>
      <c r="G13" s="31"/>
      <c r="H13" s="31"/>
      <c r="I13" s="31"/>
    </row>
    <row r="14" spans="1:15" ht="21" customHeight="1" thickBot="1" x14ac:dyDescent="0.3">
      <c r="B14" s="9"/>
      <c r="C14" s="9"/>
      <c r="D14" s="9"/>
      <c r="E14" s="9"/>
      <c r="F14" s="9"/>
      <c r="G14" s="9"/>
      <c r="H14" s="13"/>
      <c r="I14" s="9"/>
    </row>
    <row r="15" spans="1:15" ht="19.5" thickBot="1" x14ac:dyDescent="0.35">
      <c r="E15" s="26" t="s">
        <v>13</v>
      </c>
      <c r="F15" s="27"/>
      <c r="G15" s="27"/>
      <c r="H15" s="27"/>
      <c r="I15" s="28"/>
      <c r="J15" s="29">
        <f>MIN(I10:K10)</f>
        <v>11814</v>
      </c>
      <c r="K15" s="30"/>
    </row>
    <row r="16" spans="1:15" x14ac:dyDescent="0.25">
      <c r="C16" s="10" t="s">
        <v>11</v>
      </c>
    </row>
    <row r="17" spans="3:3" x14ac:dyDescent="0.25">
      <c r="C17" s="1" t="s">
        <v>15</v>
      </c>
    </row>
    <row r="19" spans="3:3" ht="15.75" x14ac:dyDescent="0.25">
      <c r="C19" s="3" t="s">
        <v>26</v>
      </c>
    </row>
    <row r="20" spans="3:3" x14ac:dyDescent="0.25">
      <c r="C20" s="10" t="s">
        <v>4</v>
      </c>
    </row>
    <row r="21" spans="3:3" x14ac:dyDescent="0.25">
      <c r="C21" s="10" t="s">
        <v>5</v>
      </c>
    </row>
  </sheetData>
  <mergeCells count="7">
    <mergeCell ref="E15:I15"/>
    <mergeCell ref="J15:K15"/>
    <mergeCell ref="B13:I13"/>
    <mergeCell ref="I6:K6"/>
    <mergeCell ref="A1:N3"/>
    <mergeCell ref="A4:N4"/>
    <mergeCell ref="B10:G12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Евгений Игоревич Карякин</cp:lastModifiedBy>
  <cp:lastPrinted>2025-10-17T14:11:43Z</cp:lastPrinted>
  <dcterms:created xsi:type="dcterms:W3CDTF">2014-02-04T05:49:34Z</dcterms:created>
  <dcterms:modified xsi:type="dcterms:W3CDTF">2026-05-19T07:28:37Z</dcterms:modified>
</cp:coreProperties>
</file>