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555" activeTab="3"/>
  </bookViews>
  <sheets>
    <sheet name="акриол" sheetId="24" r:id="rId1"/>
    <sheet name="артикаин" sheetId="25" r:id="rId2"/>
    <sheet name="Лист1" sheetId="26" r:id="rId3"/>
    <sheet name="Лист2" sheetId="27" r:id="rId4"/>
  </sheets>
  <calcPr calcId="152511" refMode="R1C1"/>
</workbook>
</file>

<file path=xl/calcChain.xml><?xml version="1.0" encoding="utf-8"?>
<calcChain xmlns="http://schemas.openxmlformats.org/spreadsheetml/2006/main">
  <c r="I6" i="27" l="1"/>
  <c r="I5" i="27"/>
  <c r="I7" i="27" l="1"/>
  <c r="I5" i="26"/>
  <c r="I6" i="26" l="1"/>
  <c r="I7" i="25"/>
  <c r="H7" i="25" l="1"/>
  <c r="H6" i="25"/>
  <c r="I6" i="25" s="1"/>
  <c r="H5" i="25"/>
  <c r="I5" i="25" s="1"/>
  <c r="I8" i="25" s="1"/>
  <c r="I7" i="24" l="1"/>
  <c r="H7" i="24"/>
  <c r="I6" i="24"/>
  <c r="H6" i="24"/>
  <c r="I5" i="24"/>
  <c r="H5" i="24"/>
  <c r="I8" i="24" l="1"/>
</calcChain>
</file>

<file path=xl/sharedStrings.xml><?xml version="1.0" encoding="utf-8"?>
<sst xmlns="http://schemas.openxmlformats.org/spreadsheetml/2006/main" count="70" uniqueCount="36">
  <si>
    <t>ОБОСНОВАНИЕ НМЦК</t>
  </si>
  <si>
    <t>Ед.изм.</t>
  </si>
  <si>
    <t>Минимальная цена за ед.</t>
  </si>
  <si>
    <t>НМЦК</t>
  </si>
  <si>
    <t>ИТОГО</t>
  </si>
  <si>
    <t>№ п/п</t>
  </si>
  <si>
    <t>Кол-воед.изм.</t>
  </si>
  <si>
    <t>МНН (ТН)</t>
  </si>
  <si>
    <t>уп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</si>
  <si>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</t>
  </si>
  <si>
    <t>Акриол Про крем для наружного применения 30,0</t>
  </si>
  <si>
    <t>Декспантенол мазь для наружного применения 5% 30,0</t>
  </si>
  <si>
    <t>Триазавирин капс. 250 мг №20</t>
  </si>
  <si>
    <t>КП 1 вх-42 от 21.01.2022</t>
  </si>
  <si>
    <t>КП 2 вх- 41 от 21.01.2022</t>
  </si>
  <si>
    <t>КП 3 вх-40 от 21.01.2022</t>
  </si>
  <si>
    <t>Артикаин р-р д/ин. 40мг/мл картридж 1,7мл №50</t>
  </si>
  <si>
    <t>Артикаин с адреналином р-р д/ин. 40мг/мл+0,005мг/мл картридж 1,7мл №50</t>
  </si>
  <si>
    <t>Эликвис таб. п/о плён. 2,5мг 60 шт.</t>
  </si>
  <si>
    <t>КП 2 вх- 68 от 31.01.2022</t>
  </si>
  <si>
    <t>КП 3 вх-69 от 01.02.2022https://zdravcity.ru/cart/r_krasnoyarsk/</t>
  </si>
  <si>
    <t>КП 1 вх-70 от 01.02.2022</t>
  </si>
  <si>
    <t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</t>
  </si>
  <si>
    <t xml:space="preserve">Элтромбопаг таблетки покрытые пленочной оболочкой 50 мг №28 </t>
  </si>
  <si>
    <t>КП 1 вх-531 от 05.08.2022</t>
  </si>
  <si>
    <t>КП 3 вх-563 от 15.08.2022 https://zdravcity.ru</t>
  </si>
  <si>
    <t>Цена Гос. Реестра</t>
  </si>
  <si>
    <t>21.20.10.116-000013-1-00087-0000000000000</t>
  </si>
  <si>
    <t>21.20.10.221-000010-1-00071-0000000000000</t>
  </si>
  <si>
    <t>КП 1</t>
  </si>
  <si>
    <t xml:space="preserve">КП 2 </t>
  </si>
  <si>
    <t xml:space="preserve">КП 3 </t>
  </si>
  <si>
    <t>30</t>
  </si>
  <si>
    <t>ТИГЕЦИКЛИН  Лиофилизат для приготовления раствора для инфузий 50 мг</t>
  </si>
  <si>
    <t>200</t>
  </si>
  <si>
    <t xml:space="preserve">ФЛУКОНАЗОЛ  Раствор для инфузий  2 мг/мл 100 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</si>
</sst>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B27" sqref="B27"/>
    </sheetView>
  </sheetViews>
  <sheetFormatPr defaultRowHeight="15" x14ac:dyDescent="0.25"/>
  <cols>
    <col min="2" max="2" width="28.42578125" customWidth="1"/>
    <col min="5" max="5" width="12" customWidth="1"/>
    <col min="6" max="6" width="12.42578125" customWidth="1"/>
    <col min="7" max="7" width="12.2851562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76.5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60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13</v>
      </c>
      <c r="F4" s="1" t="s">
        <v>14</v>
      </c>
      <c r="G4" s="1" t="s">
        <v>15</v>
      </c>
      <c r="H4" s="1" t="s">
        <v>2</v>
      </c>
      <c r="I4" s="5" t="s">
        <v>3</v>
      </c>
    </row>
    <row r="5" spans="1:9" ht="30" x14ac:dyDescent="0.25">
      <c r="A5" s="14">
        <v>1</v>
      </c>
      <c r="B5" s="12" t="s">
        <v>10</v>
      </c>
      <c r="C5" s="2" t="s">
        <v>8</v>
      </c>
      <c r="D5" s="8">
        <v>5</v>
      </c>
      <c r="E5" s="13">
        <v>1004.74</v>
      </c>
      <c r="F5" s="13">
        <v>1476</v>
      </c>
      <c r="G5" s="13">
        <v>1027</v>
      </c>
      <c r="H5" s="4">
        <f>MIN(E5:G5)</f>
        <v>1004.74</v>
      </c>
      <c r="I5" s="2">
        <f>D5*E5</f>
        <v>5023.7</v>
      </c>
    </row>
    <row r="6" spans="1:9" ht="45" x14ac:dyDescent="0.25">
      <c r="A6" s="14">
        <v>2</v>
      </c>
      <c r="B6" s="12" t="s">
        <v>11</v>
      </c>
      <c r="C6" s="2" t="s">
        <v>8</v>
      </c>
      <c r="D6" s="8">
        <v>5</v>
      </c>
      <c r="E6" s="13">
        <v>98.34</v>
      </c>
      <c r="F6" s="13">
        <v>195</v>
      </c>
      <c r="G6" s="13">
        <v>185</v>
      </c>
      <c r="H6" s="4">
        <f>MIN(E6:G6)</f>
        <v>98.34</v>
      </c>
      <c r="I6" s="2">
        <f>D6*E6</f>
        <v>491.70000000000005</v>
      </c>
    </row>
    <row r="7" spans="1:9" ht="30" x14ac:dyDescent="0.25">
      <c r="A7" s="2">
        <v>3</v>
      </c>
      <c r="B7" s="13" t="s">
        <v>12</v>
      </c>
      <c r="C7" s="2" t="s">
        <v>8</v>
      </c>
      <c r="D7" s="8">
        <v>3</v>
      </c>
      <c r="E7" s="13">
        <v>1199.77</v>
      </c>
      <c r="F7" s="13">
        <v>1288</v>
      </c>
      <c r="G7" s="13">
        <v>1424</v>
      </c>
      <c r="H7" s="4">
        <f>MIN(E7:G7)</f>
        <v>1199.77</v>
      </c>
      <c r="I7" s="2">
        <f>D7*E7</f>
        <v>3599.31</v>
      </c>
    </row>
    <row r="8" spans="1:9" x14ac:dyDescent="0.25">
      <c r="A8" s="36" t="s">
        <v>4</v>
      </c>
      <c r="B8" s="37"/>
      <c r="C8" s="37"/>
      <c r="D8" s="37"/>
      <c r="E8" s="38"/>
      <c r="F8" s="38"/>
      <c r="G8" s="38"/>
      <c r="H8" s="39"/>
      <c r="I8" s="7">
        <f>SUM(I5:I7)</f>
        <v>9114.7099999999991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sqref="A1:I8"/>
    </sheetView>
  </sheetViews>
  <sheetFormatPr defaultRowHeight="15" x14ac:dyDescent="0.25"/>
  <cols>
    <col min="2" max="2" width="33.140625" customWidth="1"/>
    <col min="6" max="6" width="11.7109375" customWidth="1"/>
    <col min="7" max="7" width="12.42578125" customWidth="1"/>
    <col min="8" max="8" width="11.28515625" customWidth="1"/>
    <col min="9" max="9" width="13.8554687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90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0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21</v>
      </c>
      <c r="F4" s="1" t="s">
        <v>19</v>
      </c>
      <c r="G4" s="1" t="s">
        <v>20</v>
      </c>
      <c r="H4" s="1" t="s">
        <v>2</v>
      </c>
      <c r="I4" s="5" t="s">
        <v>3</v>
      </c>
    </row>
    <row r="5" spans="1:9" ht="48.75" customHeight="1" x14ac:dyDescent="0.25">
      <c r="A5" s="14">
        <v>1</v>
      </c>
      <c r="B5" s="12" t="s">
        <v>16</v>
      </c>
      <c r="C5" s="2" t="s">
        <v>8</v>
      </c>
      <c r="D5" s="8">
        <v>1</v>
      </c>
      <c r="E5" s="13">
        <v>1900</v>
      </c>
      <c r="F5" s="13">
        <v>1829.74</v>
      </c>
      <c r="G5" s="13">
        <v>1935</v>
      </c>
      <c r="H5" s="4">
        <f>MIN(E5:G5)</f>
        <v>1829.74</v>
      </c>
      <c r="I5" s="3">
        <f>MIN(F5:H5)</f>
        <v>1829.74</v>
      </c>
    </row>
    <row r="6" spans="1:9" ht="57.75" customHeight="1" x14ac:dyDescent="0.25">
      <c r="A6" s="14">
        <v>2</v>
      </c>
      <c r="B6" s="12" t="s">
        <v>17</v>
      </c>
      <c r="C6" s="2" t="s">
        <v>8</v>
      </c>
      <c r="D6" s="8">
        <v>1</v>
      </c>
      <c r="E6" s="13">
        <v>1835</v>
      </c>
      <c r="F6" s="13">
        <v>1815</v>
      </c>
      <c r="G6" s="13">
        <v>1891</v>
      </c>
      <c r="H6" s="4">
        <f>MIN(E6:G6)</f>
        <v>1815</v>
      </c>
      <c r="I6" s="3">
        <f>MIN(F6:H6)</f>
        <v>1815</v>
      </c>
    </row>
    <row r="7" spans="1:9" ht="32.25" customHeight="1" x14ac:dyDescent="0.25">
      <c r="A7" s="2">
        <v>3</v>
      </c>
      <c r="B7" s="13" t="s">
        <v>18</v>
      </c>
      <c r="C7" s="2" t="s">
        <v>8</v>
      </c>
      <c r="D7" s="8">
        <v>3</v>
      </c>
      <c r="E7" s="13">
        <v>2500</v>
      </c>
      <c r="F7" s="13">
        <v>2425.2800000000002</v>
      </c>
      <c r="G7" s="13">
        <v>2512</v>
      </c>
      <c r="H7" s="4">
        <f>MIN(E7:G7)</f>
        <v>2425.2800000000002</v>
      </c>
      <c r="I7" s="3">
        <f>F7*D7</f>
        <v>7275.84</v>
      </c>
    </row>
    <row r="8" spans="1:9" x14ac:dyDescent="0.25">
      <c r="A8" s="36" t="s">
        <v>4</v>
      </c>
      <c r="B8" s="37"/>
      <c r="C8" s="37"/>
      <c r="D8" s="37"/>
      <c r="E8" s="38"/>
      <c r="F8" s="38"/>
      <c r="G8" s="38"/>
      <c r="H8" s="39"/>
      <c r="I8" s="7">
        <f>SUM(I5:I7)</f>
        <v>10920.58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sqref="A1:I6"/>
    </sheetView>
  </sheetViews>
  <sheetFormatPr defaultRowHeight="15" x14ac:dyDescent="0.25"/>
  <cols>
    <col min="2" max="2" width="27" customWidth="1"/>
    <col min="5" max="5" width="11.42578125" customWidth="1"/>
    <col min="6" max="6" width="11.5703125" customWidth="1"/>
    <col min="7" max="7" width="12" customWidth="1"/>
    <col min="8" max="8" width="10.7109375" customWidth="1"/>
    <col min="9" max="9" width="13.2851562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23.75" customHeight="1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7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24</v>
      </c>
      <c r="F4" s="1" t="s">
        <v>26</v>
      </c>
      <c r="G4" s="1" t="s">
        <v>25</v>
      </c>
      <c r="H4" s="1" t="s">
        <v>2</v>
      </c>
      <c r="I4" s="5" t="s">
        <v>3</v>
      </c>
    </row>
    <row r="5" spans="1:9" ht="45" x14ac:dyDescent="0.25">
      <c r="A5" s="2">
        <v>1</v>
      </c>
      <c r="B5" s="3" t="s">
        <v>23</v>
      </c>
      <c r="C5" s="2" t="s">
        <v>8</v>
      </c>
      <c r="D5" s="18">
        <v>1</v>
      </c>
      <c r="E5" s="13">
        <v>116553.60000000001</v>
      </c>
      <c r="F5" s="13">
        <v>116553.85</v>
      </c>
      <c r="G5" s="13">
        <v>117034</v>
      </c>
      <c r="H5" s="4">
        <v>116553.60000000001</v>
      </c>
      <c r="I5" s="3">
        <f>H5*D5</f>
        <v>116553.60000000001</v>
      </c>
    </row>
    <row r="6" spans="1:9" x14ac:dyDescent="0.25">
      <c r="A6" s="36" t="s">
        <v>4</v>
      </c>
      <c r="B6" s="37"/>
      <c r="C6" s="37"/>
      <c r="D6" s="37"/>
      <c r="E6" s="38"/>
      <c r="F6" s="38"/>
      <c r="G6" s="38"/>
      <c r="H6" s="39"/>
      <c r="I6" s="7">
        <f>SUM(I5:I5)</f>
        <v>116553.60000000001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topLeftCell="A4" zoomScale="130" zoomScaleNormal="130" workbookViewId="0">
      <selection activeCell="L6" sqref="L6"/>
    </sheetView>
  </sheetViews>
  <sheetFormatPr defaultRowHeight="15" x14ac:dyDescent="0.25"/>
  <cols>
    <col min="2" max="2" width="35.85546875" customWidth="1"/>
    <col min="5" max="6" width="8.140625" customWidth="1"/>
    <col min="7" max="7" width="7.85546875" customWidth="1"/>
    <col min="8" max="8" width="10.140625" customWidth="1"/>
    <col min="9" max="9" width="9.5703125" bestFit="1" customWidth="1"/>
    <col min="10" max="10" width="9.140625" hidden="1" customWidth="1"/>
  </cols>
  <sheetData>
    <row r="1" spans="1:10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0" ht="120.75" customHeight="1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</row>
    <row r="3" spans="1:10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10" ht="39" customHeight="1" x14ac:dyDescent="0.25">
      <c r="A4" s="9" t="s">
        <v>5</v>
      </c>
      <c r="B4" s="29" t="s">
        <v>7</v>
      </c>
      <c r="C4" s="30" t="s">
        <v>1</v>
      </c>
      <c r="D4" s="31" t="s">
        <v>6</v>
      </c>
      <c r="E4" s="21" t="s">
        <v>29</v>
      </c>
      <c r="F4" s="21" t="s">
        <v>30</v>
      </c>
      <c r="G4" s="21" t="s">
        <v>31</v>
      </c>
      <c r="H4" s="32" t="s">
        <v>2</v>
      </c>
      <c r="I4" s="33" t="s">
        <v>3</v>
      </c>
    </row>
    <row r="5" spans="1:10" ht="37.5" customHeight="1" x14ac:dyDescent="0.25">
      <c r="A5" s="22">
        <v>1</v>
      </c>
      <c r="B5" s="23" t="s">
        <v>33</v>
      </c>
      <c r="C5" s="24" t="s">
        <v>8</v>
      </c>
      <c r="D5" s="25" t="s">
        <v>34</v>
      </c>
      <c r="E5" s="26">
        <v>791</v>
      </c>
      <c r="F5" s="26">
        <v>793.52</v>
      </c>
      <c r="G5" s="26">
        <v>796</v>
      </c>
      <c r="H5" s="26">
        <v>791</v>
      </c>
      <c r="I5" s="27">
        <f>H5*D5</f>
        <v>158200</v>
      </c>
      <c r="J5" s="28" t="s">
        <v>27</v>
      </c>
    </row>
    <row r="6" spans="1:10" ht="42" customHeight="1" x14ac:dyDescent="0.25">
      <c r="A6" s="22">
        <v>2</v>
      </c>
      <c r="B6" s="23" t="s">
        <v>35</v>
      </c>
      <c r="C6" s="24" t="s">
        <v>8</v>
      </c>
      <c r="D6" s="25" t="s">
        <v>32</v>
      </c>
      <c r="E6" s="26">
        <v>97.6</v>
      </c>
      <c r="F6" s="26">
        <v>99</v>
      </c>
      <c r="G6" s="26">
        <v>101.25</v>
      </c>
      <c r="H6" s="26">
        <v>97.6</v>
      </c>
      <c r="I6" s="27">
        <f t="shared" ref="I6" si="0">H6*D6</f>
        <v>2928</v>
      </c>
      <c r="J6" s="28" t="s">
        <v>28</v>
      </c>
    </row>
    <row r="7" spans="1:10" x14ac:dyDescent="0.25">
      <c r="A7" s="36" t="s">
        <v>4</v>
      </c>
      <c r="B7" s="37"/>
      <c r="C7" s="37"/>
      <c r="D7" s="37"/>
      <c r="E7" s="38"/>
      <c r="F7" s="38"/>
      <c r="G7" s="38"/>
      <c r="H7" s="39"/>
      <c r="I7" s="20">
        <f>SUM(I5:I6)</f>
        <v>161128</v>
      </c>
    </row>
  </sheetData>
  <mergeCells count="3">
    <mergeCell ref="A1:I1"/>
    <mergeCell ref="A2:I2"/>
    <mergeCell ref="A7:H7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акриол</vt:lpstr>
      <vt:lpstr>артикаин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2026-05-24T13:51:06Z</dcterms:modified>
</cp:coreProperties>
</file>