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<sst xmlns="http://schemas.openxmlformats.org/spreadsheetml/2006/main" count="32" uniqueCount="32">
  <si>
    <t xml:space="preserve">Обоснование начальной (максимальной) цены контракта на оказание услуг по охране немузеефицированных объектов Заказчика на территории ОКН «Городище «Старая Рязань» и на археологической базе музея-заповедника (адрес объектов: Рязанская область, Спасский район, с. Старая Рязань)</t>
  </si>
  <si>
    <t xml:space="preserve">Характеристики объекта закупки:</t>
  </si>
  <si>
    <t xml:space="preserve">указано в Спецификации (приложение к Контракту)</t>
  </si>
  <si>
    <t xml:space="preserve">Используемый метод определения НМЦК с обоснованием:</t>
  </si>
  <si>
    <t xml:space="preserve">Метод сопоставимых рыночных цен (анализа рынка)</t>
  </si>
  <si>
    <t xml:space="preserve">Расчёт НМЦК</t>
  </si>
  <si>
    <t xml:space="preserve">Расчет начальной (максимальной) цены контракта выполнен методом сопоставимых рыночных цен в соответствии с частью 2 статьи 22 Федерального закона от 05.04.2013 г. 
№ 44-ФЗ «О контрактной системе в сфере закупок товаров, работ, услуг для обеспечения государственных и муниципальных нужд» и  Методическими рекомендациями по применению методов определения начальной (максимальной) цены контракта, цены контракта, заключаемого с (подрядчиком, исполнителем), утвержденными приказом Минэконом РФ от 02.10.2013 г. № 567.</t>
  </si>
  <si>
    <t xml:space="preserve">№</t>
  </si>
  <si>
    <t xml:space="preserve">Наименование товара, услуги (работы)</t>
  </si>
  <si>
    <t xml:space="preserve">ОКПД2/КТРУ</t>
  </si>
  <si>
    <t xml:space="preserve">Единица измерения</t>
  </si>
  <si>
    <t xml:space="preserve">Количество</t>
  </si>
  <si>
    <t xml:space="preserve">Источники цены (руб.)</t>
  </si>
  <si>
    <t xml:space="preserve">Среднее квадратичное отклонение</t>
  </si>
  <si>
    <t xml:space="preserve">Коэффициент вариации (%)</t>
  </si>
  <si>
    <t xml:space="preserve">Средняя цена (руб.)</t>
  </si>
  <si>
    <t xml:space="preserve">Наименьшая цена (руб.)</t>
  </si>
  <si>
    <t xml:space="preserve">НМЦК по средней (руб.)</t>
  </si>
  <si>
    <t xml:space="preserve">НМЦК по минимальной (руб.)</t>
  </si>
  <si>
    <t xml:space="preserve">цена источника 1 № </t>
  </si>
  <si>
    <t xml:space="preserve">цена источника 2 № </t>
  </si>
  <si>
    <t xml:space="preserve">цена источника 3 №  </t>
  </si>
  <si>
    <r>
      <rPr>
        <sz val="12"/>
        <color rgb="FF000000"/>
        <rFont val="Times New Roman"/>
        <family val="1"/>
        <charset val="1"/>
      </rPr>
      <t xml:space="preserve">Охрана немузеефицированных объектов Заказчика на территории ОКН «Городище «Старая Рязань» и на археологической базе музея-заповедника
</t>
    </r>
    <r>
      <rPr>
        <b val="true"/>
        <sz val="12"/>
        <color rgb="FF000000"/>
        <rFont val="Times New Roman"/>
        <family val="1"/>
        <charset val="1"/>
      </rPr>
      <t xml:space="preserve">(17.06.2026 — 17.07.2026 г.; Сотрудников — 2 человек)</t>
    </r>
  </si>
  <si>
    <t xml:space="preserve">80.10.12.200</t>
  </si>
  <si>
    <t xml:space="preserve">Человеко-час</t>
  </si>
  <si>
    <t xml:space="preserve">Итого:</t>
  </si>
  <si>
    <t xml:space="preserve">На основании проведенного анализа рынка и расчетов, НМЦК составляет:</t>
  </si>
  <si>
    <t xml:space="preserve">В связи с тем, что закупка проводится через Единый агрегатор торговли (ЕАТ), закупочная сессия проводится по наименьшей цене за единицу товара. В результате, сумма НМЦК составляет:</t>
  </si>
  <si>
    <t xml:space="preserve">Дата подготовки обоснования НМЦК: 15.06.2026 года</t>
  </si>
  <si>
    <t xml:space="preserve">Работник контрактной службы:</t>
  </si>
  <si>
    <t xml:space="preserve">/</t>
  </si>
  <si>
    <t xml:space="preserve">(подпись/расшифровка подписи)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</si>
</sst>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/mm/yy"/>
    <numFmt numFmtId="166" formatCode="#,##0"/>
    <numFmt numFmtId="167" formatCode="#,##0.00"/>
    <numFmt numFmtId="168" formatCode="#,##0.00_р_.;\-#,##0.00_р_."/>
    <numFmt numFmtId="169" formatCode="0.00%"/>
    <numFmt numFmtId="170" formatCode="#,##0.00&quot;р.&quot;;\-#,##0.00&quot;р.&quot;"/>
  </numFmts>
  <fonts count="19">
    <font>
      <sz val="12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Times New Roman"/>
      <family val="1"/>
      <charset val="1"/>
    </font>
    <font>
      <b val="true"/>
      <sz val="15"/>
      <color theme="1"/>
      <name val="Times New Roman"/>
      <family val="1"/>
      <charset val="1"/>
    </font>
    <font>
      <sz val="15"/>
      <color theme="1"/>
      <name val="Times New Roman"/>
      <family val="1"/>
      <charset val="1"/>
    </font>
    <font>
      <sz val="15"/>
      <color rgb="FF000000"/>
      <name val="Times New Roman"/>
      <family val="1"/>
      <charset val="1"/>
    </font>
    <font>
      <b val="true"/>
      <sz val="15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u val="single"/>
      <sz val="15"/>
      <color theme="1"/>
      <name val="Times New Roman"/>
      <family val="1"/>
      <charset val="1"/>
    </font>
    <font>
      <sz val="10"/>
      <color theme="1"/>
      <name val="Times New Roman"/>
      <family val="1"/>
      <charset val="1"/>
    </font>
    <font>
      <sz val="13"/>
      <color theme="1"/>
      <name val="Times New Roman"/>
      <family val="0"/>
    </font>
    <font>
      <sz val="10"/>
      <color rgb="FF000000"/>
      <name val="Times New Roman"/>
      <family val="0"/>
    </font>
    <font>
      <sz val="12"/>
      <color theme="1"/>
      <name val="Cambria Math"/>
      <family val="0"/>
    </font>
    <font>
      <sz val="5"/>
      <color rgb="FF000000"/>
      <name val="Times New Roman"/>
      <family val="0"/>
    </font>
    <font>
      <sz val="11"/>
      <color theme="1"/>
      <name val="Cambria Math"/>
      <family val="0"/>
    </font>
    <font>
      <sz val="11"/>
      <color theme="1"/>
      <name val="Times New Roman"/>
      <family val="0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0" fontId="6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0" fontId="5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2" fillId="0" borderId="4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3</xdr:col>
      <xdr:colOff>568440</xdr:colOff>
      <xdr:row>5</xdr:row>
      <xdr:rowOff>729720</xdr:rowOff>
    </xdr:from>
    <xdr:to>
      <xdr:col>6</xdr:col>
      <xdr:colOff>91440</xdr:colOff>
      <xdr:row>6</xdr:row>
      <xdr:rowOff>1479600</xdr:rowOff>
    </xdr:to>
    <xdr:sp>
      <xdr:nvSpPr>
        <xdr:cNvPr id="1" name="TextBox 1"/>
        <xdr:cNvSpPr/>
      </xdr:nvSpPr>
      <xdr:spPr>
        <a:xfrm>
          <a:off x="4433040" y="2427840"/>
          <a:ext cx="3681000" cy="1731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vertOverflow="clip" lIns="0" tIns="0" rIns="0" bIns="0" anchor="t">
          <a:noAutofit/>
        </a:bodyPr>
        <a:p>
          <a:pPr>
            <a:lnSpc>
              <a:spcPct val="100000"/>
            </a:lnSpc>
          </a:pPr>
          <a:r>
            <a:rPr lang="ru-RU" sz="13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Среднее квадратичное отклонение</a:t>
          </a:r>
          <a:r>
            <a:rPr lang="en-US" sz="13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:</a:t>
          </a:r>
          <a:endParaRPr lang="ru-RU" sz="13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ru-RU" sz="10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en-GB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𝜎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= √(( ∑2_(𝑖=1)^𝑛▒</a:t>
          </a:r>
          <a:r>
            <a:rPr lang="zh-CN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〖〖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(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_𝑖  − ⟨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ц⟩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)</a:t>
          </a:r>
          <a:r>
            <a:rPr lang="zh-CN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〗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^2  </a:t>
          </a:r>
          <a:r>
            <a:rPr lang="zh-CN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〗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)/(𝑛−1))</a:t>
          </a:r>
          <a:endParaRPr lang="ru-RU" sz="12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ru-RU" sz="5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⟨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ц⟩" 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среднее арифметическое всех цен;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𝑛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количество значений, используемых в расчете;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номер источника ценовой информации;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ц_</a:t>
          </a: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</a:t>
          </a: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цена единицы товара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0</xdr:col>
      <xdr:colOff>18000</xdr:colOff>
      <xdr:row>5</xdr:row>
      <xdr:rowOff>753120</xdr:rowOff>
    </xdr:from>
    <xdr:to>
      <xdr:col>3</xdr:col>
      <xdr:colOff>202680</xdr:colOff>
      <xdr:row>6</xdr:row>
      <xdr:rowOff>1503000</xdr:rowOff>
    </xdr:to>
    <xdr:sp>
      <xdr:nvSpPr>
        <xdr:cNvPr id="2" name="TextBox 2"/>
        <xdr:cNvSpPr/>
      </xdr:nvSpPr>
      <xdr:spPr>
        <a:xfrm>
          <a:off x="18000" y="2451240"/>
          <a:ext cx="4049280" cy="1731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vertOverflow="clip" lIns="0" tIns="0" rIns="0" bIns="0" anchor="t">
          <a:noAutofit/>
        </a:bodyPr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ru-RU" sz="13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Расчет НМЦК (рын) произведен по формуле:</a:t>
          </a:r>
          <a:endParaRPr lang="ru-RU" sz="13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endParaRPr lang="ru-RU" sz="10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zh-CN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〖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НМЦК</a:t>
          </a:r>
          <a:r>
            <a:rPr lang="zh-CN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〗</a:t>
          </a:r>
          <a:r>
            <a:rPr lang="en-GB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^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рын=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𝑣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/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𝑛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×∑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_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(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𝑖=1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)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^𝑛▒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ц_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 </a:t>
          </a:r>
          <a:endParaRPr lang="ru-RU" sz="12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endParaRPr lang="ru-RU" sz="5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𝑣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количество (объем) закупаемого товара;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𝑛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количество значений, используемых в расчете;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номер источника ценовой информации;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ц_</a:t>
          </a: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</a:t>
          </a: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цена единицы товара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6</xdr:col>
      <xdr:colOff>85320</xdr:colOff>
      <xdr:row>5</xdr:row>
      <xdr:rowOff>804600</xdr:rowOff>
    </xdr:from>
    <xdr:to>
      <xdr:col>8</xdr:col>
      <xdr:colOff>660240</xdr:colOff>
      <xdr:row>6</xdr:row>
      <xdr:rowOff>1554480</xdr:rowOff>
    </xdr:to>
    <xdr:sp>
      <xdr:nvSpPr>
        <xdr:cNvPr id="3" name="TextBox 3"/>
        <xdr:cNvSpPr/>
      </xdr:nvSpPr>
      <xdr:spPr>
        <a:xfrm>
          <a:off x="8107920" y="2502720"/>
          <a:ext cx="4233960" cy="1731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vertOverflow="clip" lIns="0" tIns="0" rIns="0" bIns="0" anchor="t">
          <a:noAutofit/>
        </a:bodyPr>
        <a:p>
          <a:pPr>
            <a:lnSpc>
              <a:spcPct val="100000"/>
            </a:lnSpc>
          </a:pPr>
          <a:r>
            <a:rPr lang="ru-RU" sz="1300" b="0" u="none" strike="noStrike">
              <a:solidFill>
                <a:schemeClr val="dk1"/>
              </a:solidFill>
              <a:effectLst/>
              <a:uFillTx/>
              <a:latin typeface="Times New Roman"/>
              <a:ea typeface="DejaVu Sans"/>
            </a:rPr>
            <a:t>Коэффициент вариации</a:t>
          </a:r>
          <a:r>
            <a:rPr lang="en-US" sz="1300" b="0" u="none" strike="noStrike">
              <a:solidFill>
                <a:schemeClr val="dk1"/>
              </a:solidFill>
              <a:effectLst/>
              <a:uFillTx/>
              <a:latin typeface="Times New Roman"/>
              <a:ea typeface="DejaVu Sans"/>
            </a:rPr>
            <a:t>:</a:t>
          </a:r>
          <a:endParaRPr lang="ru-RU" sz="13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ru-RU" sz="10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𝑉=𝜎/⟨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ц⟩ 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 × 100</a:t>
          </a:r>
          <a:endParaRPr lang="ru-RU" sz="12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endParaRPr lang="ru-RU" sz="5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⟨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ц⟩" 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среднее арифметическое всех цен;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𝜎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" 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c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реднее квадратичное отклонение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agregatoreat.ru/classifier/ktru-list?search=80.10.12.200&amp;expanded=true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048576"/>
  <sheetViews>
    <sheetView showFormulas="false" showGridLines="true" showRowColHeaders="true" showZeros="true" rightToLeft="false" tabSelected="true" showOutlineSymbols="true" defaultGridColor="true" view="normal" topLeftCell="A1" colorId="64" zoomScale="50" zoomScaleNormal="50" zoomScalePageLayoutView="100" workbookViewId="0">
      <selection pane="topLeft" activeCell="B31" activeCellId="0" sqref="B31"/>
    </sheetView>
  </sheetViews>
  <sheetFormatPr defaultColWidth="10.890625" defaultRowHeight="15" customHeight="true" zeroHeight="false" outlineLevelRow="0" outlineLevelCol="0"/>
  <cols>
    <col collapsed="false" customWidth="true" hidden="false" outlineLevel="0" max="1" min="1" style="1" width="3.89"/>
    <col collapsed="false" customWidth="true" hidden="false" outlineLevel="0" max="2" min="2" style="2" width="35.89"/>
    <col collapsed="false" customWidth="true" hidden="true" outlineLevel="0" max="3" min="3" style="2" width="3.57"/>
    <col collapsed="false" customWidth="true" hidden="false" outlineLevel="0" max="4" min="4" style="2" width="15.45"/>
    <col collapsed="false" customWidth="true" hidden="false" outlineLevel="0" max="5" min="5" style="2" width="16.87"/>
    <col collapsed="false" customWidth="true" hidden="false" outlineLevel="0" max="6" min="6" style="2" width="10.48"/>
    <col collapsed="false" customWidth="true" hidden="false" outlineLevel="0" max="7" min="7" style="2" width="18.89"/>
    <col collapsed="false" customWidth="true" hidden="false" outlineLevel="0" max="8" min="8" style="2" width="18.77"/>
    <col collapsed="false" customWidth="true" hidden="false" outlineLevel="0" max="9" min="9" style="2" width="18.89"/>
    <col collapsed="false" customWidth="true" hidden="false" outlineLevel="0" max="10" min="10" style="2" width="18.03"/>
    <col collapsed="false" customWidth="true" hidden="false" outlineLevel="0" max="11" min="11" style="2" width="12.31"/>
    <col collapsed="false" customWidth="true" hidden="false" outlineLevel="0" max="12" min="12" style="2" width="15.9"/>
    <col collapsed="false" customWidth="true" hidden="false" outlineLevel="0" max="13" min="13" style="2" width="11.55"/>
    <col collapsed="false" customWidth="false" hidden="false" outlineLevel="0" max="14" min="14" style="2" width="10.89"/>
    <col collapsed="false" customWidth="true" hidden="false" outlineLevel="0" max="15" min="15" style="2" width="14.13"/>
    <col collapsed="false" customWidth="false" hidden="false" outlineLevel="0" max="21" min="16" style="2" width="10.89"/>
    <col collapsed="false" customWidth="false" hidden="false" outlineLevel="0" max="16383" min="23" style="2" width="10.89"/>
    <col collapsed="false" customWidth="true" hidden="false" outlineLevel="0" max="16384" min="16384" style="2" width="8.37"/>
  </cols>
  <sheetData>
    <row r="1" customFormat="false" ht="19.5" hidden="false" customHeight="true" outlineLevel="0" collapsed="false"/>
    <row r="2" customFormat="false" ht="42.9" hidden="false" customHeight="true" outlineLevel="0" collapsed="false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</row>
    <row r="3" customFormat="false" ht="19.5" hidden="false" customHeight="true" outlineLevel="0" collapsed="false">
      <c r="A3" s="5" t="s">
        <v>1</v>
      </c>
      <c r="B3" s="5"/>
      <c r="C3" s="5" t="s">
        <v>2</v>
      </c>
      <c r="D3" s="5"/>
      <c r="E3" s="5"/>
      <c r="F3" s="5"/>
      <c r="G3" s="5"/>
      <c r="H3" s="5"/>
      <c r="I3" s="5"/>
      <c r="J3" s="5"/>
      <c r="K3" s="5"/>
      <c r="L3" s="5"/>
      <c r="M3" s="5"/>
      <c r="N3" s="4"/>
      <c r="O3" s="4"/>
    </row>
    <row r="4" customFormat="false" ht="33.25" hidden="false" customHeight="true" outlineLevel="0" collapsed="false">
      <c r="A4" s="6" t="s">
        <v>3</v>
      </c>
      <c r="B4" s="6"/>
      <c r="C4" s="6" t="s">
        <v>4</v>
      </c>
      <c r="D4" s="6"/>
      <c r="E4" s="6"/>
      <c r="F4" s="6"/>
      <c r="G4" s="6"/>
      <c r="H4" s="6"/>
      <c r="I4" s="6"/>
      <c r="J4" s="6"/>
      <c r="K4" s="6"/>
      <c r="L4" s="6"/>
      <c r="M4" s="6"/>
      <c r="N4" s="4"/>
      <c r="O4" s="4"/>
    </row>
    <row r="5" customFormat="false" ht="18.55" hidden="false" customHeight="false" outlineLevel="0" collapsed="false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4"/>
      <c r="O5" s="4"/>
    </row>
    <row r="6" customFormat="false" ht="77.3" hidden="false" customHeight="true" outlineLevel="0" collapsed="false">
      <c r="A6" s="6" t="s">
        <v>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customFormat="false" ht="145.5" hidden="false" customHeight="true" outlineLevel="0" collapsed="false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="12" customFormat="true" ht="19.5" hidden="false" customHeight="true" outlineLevel="0" collapsed="false">
      <c r="A8" s="9" t="s">
        <v>7</v>
      </c>
      <c r="B8" s="9" t="s">
        <v>8</v>
      </c>
      <c r="C8" s="9"/>
      <c r="D8" s="9" t="s">
        <v>9</v>
      </c>
      <c r="E8" s="9" t="s">
        <v>10</v>
      </c>
      <c r="F8" s="9" t="s">
        <v>11</v>
      </c>
      <c r="G8" s="10" t="s">
        <v>12</v>
      </c>
      <c r="H8" s="10"/>
      <c r="I8" s="10"/>
      <c r="J8" s="9" t="s">
        <v>13</v>
      </c>
      <c r="K8" s="9" t="s">
        <v>14</v>
      </c>
      <c r="L8" s="9" t="s">
        <v>15</v>
      </c>
      <c r="M8" s="9" t="s">
        <v>16</v>
      </c>
      <c r="N8" s="9" t="s">
        <v>17</v>
      </c>
      <c r="O8" s="11" t="s">
        <v>18</v>
      </c>
    </row>
    <row r="9" s="12" customFormat="true" ht="18.55" hidden="false" customHeight="false" outlineLevel="0" collapsed="false">
      <c r="A9" s="9"/>
      <c r="B9" s="9"/>
      <c r="C9" s="9"/>
      <c r="D9" s="9"/>
      <c r="E9" s="9"/>
      <c r="F9" s="9"/>
      <c r="G9" s="13" t="s">
        <v>19</v>
      </c>
      <c r="H9" s="13" t="s">
        <v>20</v>
      </c>
      <c r="I9" s="13" t="s">
        <v>21</v>
      </c>
      <c r="J9" s="9"/>
      <c r="K9" s="9"/>
      <c r="L9" s="9"/>
      <c r="M9" s="9"/>
      <c r="N9" s="9"/>
      <c r="O9" s="11"/>
    </row>
    <row r="10" s="12" customFormat="true" ht="84.05" hidden="false" customHeight="true" outlineLevel="0" collapsed="false">
      <c r="A10" s="13" t="n">
        <v>2</v>
      </c>
      <c r="B10" s="14" t="s">
        <v>22</v>
      </c>
      <c r="C10" s="14"/>
      <c r="D10" s="15" t="s">
        <v>23</v>
      </c>
      <c r="E10" s="13" t="s">
        <v>24</v>
      </c>
      <c r="F10" s="16" t="n">
        <v>1440</v>
      </c>
      <c r="G10" s="17" t="n">
        <v>240</v>
      </c>
      <c r="H10" s="17" t="n">
        <v>255</v>
      </c>
      <c r="I10" s="17" t="n">
        <v>270</v>
      </c>
      <c r="J10" s="18" t="n">
        <f aca="false">ROUND(((G10+H10+I10)/3),2)</f>
        <v>255</v>
      </c>
      <c r="K10" s="19" t="n">
        <f aca="false">SQRT(((POWER(G10-J10,2)+POWER(H10-J10,2)+POWER(I10-J10,2))/2))/J10</f>
        <v>0.0588235294117647</v>
      </c>
      <c r="L10" s="17" t="n">
        <f aca="false">J10</f>
        <v>255</v>
      </c>
      <c r="M10" s="17" t="n">
        <f aca="false">MIN(G10:I10)</f>
        <v>240</v>
      </c>
      <c r="N10" s="17" t="n">
        <f aca="false">L10*F10</f>
        <v>367200</v>
      </c>
      <c r="O10" s="20" t="n">
        <f aca="false">M10*F10</f>
        <v>345600</v>
      </c>
    </row>
    <row r="11" customFormat="false" ht="28.7" hidden="false" customHeight="true" outlineLevel="0" collapsed="false">
      <c r="A11" s="21" t="s">
        <v>25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 t="e">
        <f aca="false">#ref!</f>
        <v>#NAME?</v>
      </c>
      <c r="N11" s="22" t="n">
        <f aca="false">SUM(N10)</f>
        <v>367200</v>
      </c>
      <c r="O11" s="23" t="n">
        <f aca="false">SUM(O10)</f>
        <v>345600</v>
      </c>
    </row>
    <row r="12" customFormat="false" ht="28.7" hidden="false" customHeight="true" outlineLevel="0" collapsed="false">
      <c r="A12" s="24" t="s">
        <v>26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</row>
    <row r="13" customFormat="false" ht="28.7" hidden="false" customHeight="true" outlineLevel="0" collapsed="false">
      <c r="A13" s="25" t="n">
        <f aca="false">N11</f>
        <v>367200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</row>
    <row r="14" customFormat="false" ht="45.55" hidden="false" customHeight="true" outlineLevel="0" collapsed="false">
      <c r="A14" s="26" t="s">
        <v>27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</row>
    <row r="15" customFormat="false" ht="28.45" hidden="false" customHeight="true" outlineLevel="0" collapsed="false">
      <c r="A15" s="27" t="n">
        <f aca="false">O11</f>
        <v>345600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</row>
    <row r="16" customFormat="false" ht="67.15" hidden="false" customHeight="true" outlineLevel="0" collapsed="false"/>
    <row r="17" customFormat="false" ht="15" hidden="false" customHeight="true" outlineLevel="0" collapsed="false">
      <c r="A17" s="28" t="s">
        <v>28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customFormat="false" ht="15" hidden="false" customHeight="true" outlineLevel="0" collapsed="false">
      <c r="A18" s="28" t="s">
        <v>29</v>
      </c>
      <c r="B18" s="28"/>
      <c r="C18" s="28"/>
    </row>
    <row r="19" customFormat="false" ht="15" hidden="false" customHeight="true" outlineLevel="0" collapsed="false">
      <c r="A19" s="29"/>
      <c r="B19" s="29"/>
      <c r="C19" s="29"/>
      <c r="D19" s="29"/>
    </row>
    <row r="20" customFormat="false" ht="19.5" hidden="false" customHeight="true" outlineLevel="0" collapsed="false">
      <c r="A20" s="30" t="s">
        <v>30</v>
      </c>
      <c r="B20" s="30"/>
      <c r="C20" s="30"/>
      <c r="D20" s="30"/>
    </row>
    <row r="21" customFormat="false" ht="15" hidden="false" customHeight="true" outlineLevel="0" collapsed="false">
      <c r="A21" s="29" t="s">
        <v>31</v>
      </c>
      <c r="B21" s="29"/>
      <c r="C21" s="29"/>
      <c r="D21" s="29"/>
    </row>
    <row r="1048576" customFormat="false" ht="12.8" hidden="false" customHeight="true" outlineLevel="0" collapsed="false"/>
  </sheetData>
  <mergeCells count="31">
    <mergeCell ref="A2:M2"/>
    <mergeCell ref="A3:B3"/>
    <mergeCell ref="C3:M3"/>
    <mergeCell ref="A4:B4"/>
    <mergeCell ref="C4:M4"/>
    <mergeCell ref="A5:M5"/>
    <mergeCell ref="A6:O6"/>
    <mergeCell ref="A7:O7"/>
    <mergeCell ref="A8:A9"/>
    <mergeCell ref="B8:C9"/>
    <mergeCell ref="D8:D9"/>
    <mergeCell ref="E8:E9"/>
    <mergeCell ref="F8:F9"/>
    <mergeCell ref="G8:I8"/>
    <mergeCell ref="J8:J9"/>
    <mergeCell ref="K8:K9"/>
    <mergeCell ref="L8:L9"/>
    <mergeCell ref="M8:M9"/>
    <mergeCell ref="N8:N9"/>
    <mergeCell ref="O8:O9"/>
    <mergeCell ref="B10:C10"/>
    <mergeCell ref="A11:M11"/>
    <mergeCell ref="A12:O12"/>
    <mergeCell ref="A13:O13"/>
    <mergeCell ref="A14:O14"/>
    <mergeCell ref="A15:O15"/>
    <mergeCell ref="A17:M17"/>
    <mergeCell ref="A18:C18"/>
    <mergeCell ref="A19:D19"/>
    <mergeCell ref="A20:D20"/>
    <mergeCell ref="A21:D21"/>
  </mergeCells>
  <hyperlinks>
    <hyperlink ref="D10" r:id="rId1" display="80.10.12.200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137</TotalTime>
  <Application>LibreOffice/26.2.3.2$Linux_X86_64 LibreOffice_project/d4d5ed47b6084125f28d269a5650105d54dde034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2023-02-03T13:24:35Z</dcterms:created>
  <dc:creator>Microsoft Office User</dc:creator>
  <dc:description/>
  <dc:language>ru-RU</dc:language>
  <cp:lastModifiedBy/>
  <cp:lastPrinted>2025-10-13T10:29:16Z</cp:lastPrinted>
  <dcterms:modified xsi:type="dcterms:W3CDTF">2026-06-15T13:49:53Z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