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<sst xmlns="http://schemas.openxmlformats.org/spreadsheetml/2006/main" count="39" uniqueCount="37">
  <si>
    <r>
      <rPr>
        <b val="true"/>
        <sz val="20"/>
        <color rgb="FF000000"/>
        <rFont val="Times New Roman"/>
        <family val="1"/>
        <charset val="1"/>
      </rPr>
      <t xml:space="preserve">Обоснование начальной (максимальной) цены контракта на </t>
    </r>
    <r>
      <rPr>
        <b val="true"/>
        <sz val="20"/>
        <rFont val="Times New Roman"/>
        <family val="1"/>
        <charset val="128"/>
      </rPr>
      <t xml:space="preserve">поставку продовольственных и медицинских средств в объектовый резерв для гражданской обороны Рязанского исторического музея</t>
    </r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</si>
  <si>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</si>
  <si>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</si>
  <si>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</si>
  <si>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</si>
  <si>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</si>
  <si>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</si>
  <si>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</si>
  <si>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</si>
  <si>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</si>
  <si>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</si>
  <si>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</si>
  <si>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</si>
  <si>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</si>
  <si>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</si>
  <si>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</si>
  <si>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</si>
  <si>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</si>
  <si>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</si>
  <si>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02-30/710 от 14.05.2026 г.</t>
  </si>
  <si>
    <r>
      <rPr>
        <sz val="20"/>
        <color rgb="FF000000"/>
        <rFont val="Times New Roman"/>
        <family val="1"/>
        <charset val="1"/>
      </rPr>
      <t xml:space="preserve">цена источника 2 Вх. № 02-30/</t>
    </r>
    <r>
      <rPr>
        <sz val="20"/>
        <color rgb="FF000000"/>
        <rFont val="Times New Roman"/>
        <family val="1"/>
      </rPr>
      <t xml:space="preserve">711 от 14.05.2026 г.</t>
    </r>
  </si>
  <si>
    <r>
      <rPr>
        <sz val="20"/>
        <color rgb="FF000000"/>
        <rFont val="Times New Roman"/>
        <family val="1"/>
        <charset val="1"/>
      </rPr>
      <t xml:space="preserve">цена источника 3 Вх. № 02-30/</t>
    </r>
    <r>
      <rPr>
        <sz val="20"/>
        <color rgb="FF000000"/>
        <rFont val="Times New Roman"/>
        <family val="1"/>
      </rPr>
      <t xml:space="preserve">712 от 14.05.2026 г.</t>
    </r>
  </si>
  <si>
    <t xml:space="preserve">Комплект индивидуальный медицинский гражданской защиты КИМГЗ</t>
  </si>
  <si>
    <r>
      <rPr>
        <sz val="22"/>
        <color rgb="FF000000"/>
        <rFont val="Times New Roman"/>
        <family val="1"/>
        <charset val="1"/>
      </rPr>
      <t xml:space="preserve">32.99.11.199
</t>
    </r>
  </si>
  <si>
    <t xml:space="preserve">Шт.</t>
  </si>
  <si>
    <t xml:space="preserve">Пакет индивидуальный противохимический ИПП-11</t>
  </si>
  <si>
    <t xml:space="preserve">21.20.23.199</t>
  </si>
  <si>
    <t xml:space="preserve">Запас продуктов питания на трое суток  (сухпайки)</t>
  </si>
  <si>
    <t xml:space="preserve">10.89.99.000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</si>
  <si>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</si>
  <si>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</si>
  <si>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</si>
  <si>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r>
      <rPr>
        <sz val="20"/>
        <rFont val="Times New Roman"/>
        <family val="1"/>
        <charset val="1"/>
      </rPr>
      <t xml:space="preserve">Поскольку невозможно определить объем потребности, закупка проводится путем снижения общей начальной (максимальной) цены единицы товара.
</t>
    </r>
    <r>
      <rPr>
        <b val="true"/>
        <sz val="20"/>
        <color rgb="FF000000"/>
        <rFont val="Times New Roman"/>
        <family val="1"/>
        <charset val="1"/>
      </rPr>
      <t xml:space="preserve">Согласно распределению выделенных лимитов расходы на поставку полиграфической продукции составят 300 000 (триста тысяч) рублей 00 копеек. 
</t>
    </r>
    <r>
      <rPr>
        <sz val="20"/>
        <rFont val="Times New Roman"/>
        <family val="1"/>
        <charset val="1"/>
      </rPr>
      <t xml:space="preserve">Оплата по Контракту осуществляется путем безналичного перевода денежных средств в валюте Российской Федерации (рубль) на расчетный счет Исполнителя.</t>
    </r>
  </si>
  <si>
    <t xml:space="preserve">Дата подготовки обоснования НМЦК:18.05.2026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</si>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</sst>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руб.-419];[RED]\-#,##0.00\ [$руб.-419]"/>
    <numFmt numFmtId="166" formatCode="dd/mm/yy"/>
    <numFmt numFmtId="167" formatCode="#,##0.00"/>
    <numFmt numFmtId="168" formatCode="#,##0.00&quot;   &quot;;\-#,##0.00&quot;   &quot;"/>
    <numFmt numFmtId="169" formatCode="0.00%"/>
    <numFmt numFmtId="170" formatCode="#,##0.00&quot;р.&quot;;\-#,##0.00&quot;р.&quot;"/>
  </numFmts>
  <fonts count="2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Noto Sans CJK SC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b val="true"/>
      <sz val="20"/>
      <name val="Times New Roman"/>
      <family val="1"/>
      <charset val="128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0"/>
      <color rgb="FF000000"/>
      <name val="Times New Roman"/>
      <family val="1"/>
    </font>
    <font>
      <sz val="20"/>
      <color rgb="FF000000"/>
      <name val="Times New Roman"/>
      <family val="1"/>
      <charset val="128"/>
    </font>
    <font>
      <sz val="2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u val="single"/>
      <sz val="20"/>
      <color rgb="FF000000"/>
      <name val="Times New Roman"/>
      <family val="1"/>
      <charset val="1"/>
    </font>
    <font>
      <sz val="20"/>
      <name val="Times New Roman"/>
      <family val="1"/>
      <charset val="1"/>
    </font>
    <font>
      <sz val="13"/>
      <color rgb="FF000000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Cambria Math"/>
      <family val="0"/>
    </font>
    <font>
      <sz val="5"/>
      <color rgb="FF000000"/>
      <name val="Times New Roman"/>
      <family val="0"/>
    </font>
    <font>
      <sz val="11"/>
      <color rgb="FF000000"/>
      <name val="Cambria Math"/>
      <family val="0"/>
    </font>
    <font>
      <sz val="11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1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609120</xdr:colOff>
      <xdr:row>6</xdr:row>
      <xdr:rowOff>48600</xdr:rowOff>
    </xdr:from>
    <xdr:to>
      <xdr:col>6</xdr:col>
      <xdr:colOff>410040</xdr:colOff>
      <xdr:row>6</xdr:row>
      <xdr:rowOff>1773000</xdr:rowOff>
    </xdr:to>
    <xdr:sp>
      <xdr:nvSpPr>
        <xdr:cNvPr id="1" name="TextBox 1"/>
        <xdr:cNvSpPr/>
      </xdr:nvSpPr>
      <xdr:spPr>
        <a:xfrm>
          <a:off x="6292440" y="2598840"/>
          <a:ext cx="4437000" cy="172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𝜎= √(( ∑2_(𝑖=1)^𝑛▒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(ц_𝑖  − ⟨ц⟩)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45360</xdr:colOff>
      <xdr:row>6</xdr:row>
      <xdr:rowOff>72000</xdr:rowOff>
    </xdr:from>
    <xdr:to>
      <xdr:col>3</xdr:col>
      <xdr:colOff>222840</xdr:colOff>
      <xdr:row>6</xdr:row>
      <xdr:rowOff>1796400</xdr:rowOff>
    </xdr:to>
    <xdr:sp>
      <xdr:nvSpPr>
        <xdr:cNvPr id="2" name="TextBox 2"/>
        <xdr:cNvSpPr/>
      </xdr:nvSpPr>
      <xdr:spPr>
        <a:xfrm>
          <a:off x="45360" y="2622240"/>
          <a:ext cx="5860800" cy="172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^рын=𝑣/𝑛×∑_(𝑖=1)^𝑛▒ц_𝑖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𝑣 "– количество (объем) закупаемого товара;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6</xdr:col>
      <xdr:colOff>411120</xdr:colOff>
      <xdr:row>6</xdr:row>
      <xdr:rowOff>25920</xdr:rowOff>
    </xdr:from>
    <xdr:to>
      <xdr:col>8</xdr:col>
      <xdr:colOff>1126800</xdr:colOff>
      <xdr:row>6</xdr:row>
      <xdr:rowOff>1750320</xdr:rowOff>
    </xdr:to>
    <xdr:sp>
      <xdr:nvSpPr>
        <xdr:cNvPr id="3" name="TextBox 3"/>
        <xdr:cNvSpPr/>
      </xdr:nvSpPr>
      <xdr:spPr>
        <a:xfrm>
          <a:off x="10730520" y="2576160"/>
          <a:ext cx="5245200" cy="172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Коэффициент вариации: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𝑉=𝜎/⟨ц⟩ 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𝜎" – cреднее квадратичное отклонение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6" colorId="64" zoomScale="55" zoomScaleNormal="55" zoomScalePageLayoutView="100" workbookViewId="0">
      <selection pane="topLeft" activeCell="B27" activeCellId="0" sqref="B27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2" width="72.98"/>
    <col collapsed="false" customWidth="true" hidden="true" outlineLevel="0" max="3" min="3" style="2" width="3.92"/>
    <col collapsed="false" customWidth="true" hidden="false" outlineLevel="0" max="4" min="4" style="2" width="24.31"/>
    <col collapsed="false" customWidth="true" hidden="false" outlineLevel="0" max="5" min="5" style="2" width="18.52"/>
    <col collapsed="false" customWidth="true" hidden="false" outlineLevel="0" max="6" min="6" style="2" width="22.95"/>
    <col collapsed="false" customWidth="true" hidden="false" outlineLevel="0" max="7" min="7" style="2" width="31.99"/>
    <col collapsed="false" customWidth="true" hidden="false" outlineLevel="0" max="8" min="8" style="2" width="32.27"/>
    <col collapsed="false" customWidth="true" hidden="false" outlineLevel="0" max="9" min="9" style="2" width="32.34"/>
    <col collapsed="false" customWidth="true" hidden="false" outlineLevel="0" max="10" min="10" style="2" width="21.95"/>
    <col collapsed="false" customWidth="true" hidden="false" outlineLevel="0" max="11" min="11" style="2" width="22.88"/>
    <col collapsed="false" customWidth="true" hidden="false" outlineLevel="0" max="12" min="12" style="2" width="17.46"/>
    <col collapsed="false" customWidth="true" hidden="false" outlineLevel="0" max="13" min="13" style="2" width="23.8"/>
    <col collapsed="false" customWidth="true" hidden="false" outlineLevel="0" max="14" min="14" style="2" width="19.48"/>
    <col collapsed="false" customWidth="true" hidden="false" outlineLevel="0" max="15" min="15" style="2" width="25.39"/>
    <col collapsed="false" customWidth="true" hidden="false" outlineLevel="0" max="16" min="16" style="2" width="23.94"/>
    <col collapsed="false" customWidth="true" hidden="false" outlineLevel="0" max="21" min="17" style="2" width="11.96"/>
    <col collapsed="false" customWidth="true" hidden="false" outlineLevel="0" max="22" min="22" style="3" width="11.96"/>
    <col collapsed="false" customWidth="true" hidden="false" outlineLevel="0" max="1024" min="23" style="2" width="11.96"/>
  </cols>
  <sheetData>
    <row r="1" customFormat="false" ht="19.5" hidden="false" customHeight="true" outlineLevel="0" collapsed="false"/>
    <row r="2" customFormat="false" ht="33.1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customFormat="false" ht="19.5" hidden="false" customHeight="true" outlineLevel="0" collapsed="false">
      <c r="A3" s="6" t="s">
        <v>1</v>
      </c>
      <c r="B3" s="6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5"/>
    </row>
    <row r="4" customFormat="false" ht="33.25" hidden="false" customHeight="true" outlineLevel="0" collapsed="false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5"/>
      <c r="O4" s="5"/>
    </row>
    <row r="5" customFormat="false" ht="18.1" hidden="false" customHeight="false" outlineLevel="0" collapsed="false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"/>
      <c r="O5" s="5"/>
    </row>
    <row r="6" customFormat="false" ht="77.3" hidden="false" customHeight="tru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45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27.95" hidden="false" customHeight="true" outlineLevel="0" collapsed="false">
      <c r="A8" s="10" t="s">
        <v>7</v>
      </c>
      <c r="B8" s="10" t="s">
        <v>8</v>
      </c>
      <c r="C8" s="10"/>
      <c r="D8" s="10" t="s">
        <v>9</v>
      </c>
      <c r="E8" s="10" t="s">
        <v>10</v>
      </c>
      <c r="F8" s="10" t="s">
        <v>11</v>
      </c>
      <c r="G8" s="11" t="s">
        <v>12</v>
      </c>
      <c r="H8" s="11"/>
      <c r="I8" s="11"/>
      <c r="J8" s="10" t="s">
        <v>13</v>
      </c>
      <c r="K8" s="10" t="s">
        <v>14</v>
      </c>
      <c r="L8" s="10" t="s">
        <v>15</v>
      </c>
      <c r="M8" s="12" t="s">
        <v>16</v>
      </c>
      <c r="N8" s="10" t="s">
        <v>17</v>
      </c>
      <c r="O8" s="12" t="s">
        <v>18</v>
      </c>
      <c r="P8" s="3"/>
      <c r="R8" s="3"/>
    </row>
    <row r="9" customFormat="false" ht="89.55" hidden="false" customHeight="true" outlineLevel="0" collapsed="false">
      <c r="A9" s="10"/>
      <c r="B9" s="10"/>
      <c r="C9" s="10"/>
      <c r="D9" s="10"/>
      <c r="E9" s="10"/>
      <c r="F9" s="10"/>
      <c r="G9" s="10" t="s">
        <v>19</v>
      </c>
      <c r="H9" s="10" t="s">
        <v>20</v>
      </c>
      <c r="I9" s="10" t="s">
        <v>21</v>
      </c>
      <c r="J9" s="10"/>
      <c r="K9" s="10"/>
      <c r="L9" s="10"/>
      <c r="M9" s="10"/>
      <c r="N9" s="10"/>
      <c r="O9" s="12"/>
      <c r="P9" s="3"/>
      <c r="R9" s="3"/>
    </row>
    <row r="10" customFormat="false" ht="89.55" hidden="false" customHeight="true" outlineLevel="0" collapsed="false">
      <c r="A10" s="10" t="n">
        <v>1</v>
      </c>
      <c r="B10" s="13" t="s">
        <v>22</v>
      </c>
      <c r="C10" s="10"/>
      <c r="D10" s="14" t="s">
        <v>23</v>
      </c>
      <c r="E10" s="10" t="s">
        <v>24</v>
      </c>
      <c r="F10" s="10" t="n">
        <v>14</v>
      </c>
      <c r="G10" s="15" t="n">
        <v>4950</v>
      </c>
      <c r="H10" s="15" t="n">
        <v>5000</v>
      </c>
      <c r="I10" s="15" t="n">
        <v>5050</v>
      </c>
      <c r="J10" s="16" t="n">
        <f aca="false">ROUND(((G10+H10+I10)/3),2)</f>
        <v>5000</v>
      </c>
      <c r="K10" s="17" t="n">
        <f aca="false">SQRT(((POWER(G10-J10,2)+POWER(H10-J10,2)+POWER(I10-J10,2))/2))/J10</f>
        <v>0.01</v>
      </c>
      <c r="L10" s="15" t="n">
        <f aca="false">J10</f>
        <v>5000</v>
      </c>
      <c r="M10" s="18" t="n">
        <f aca="false">MIN(G10:I10)</f>
        <v>4950</v>
      </c>
      <c r="N10" s="15" t="n">
        <f aca="false">L10*F10</f>
        <v>70000</v>
      </c>
      <c r="O10" s="18" t="n">
        <f aca="false">M10*F10</f>
        <v>69300</v>
      </c>
      <c r="R10" s="3"/>
    </row>
    <row r="11" customFormat="false" ht="89.55" hidden="false" customHeight="true" outlineLevel="0" collapsed="false">
      <c r="A11" s="10" t="n">
        <v>2</v>
      </c>
      <c r="B11" s="10" t="s">
        <v>25</v>
      </c>
      <c r="C11" s="10"/>
      <c r="D11" s="19" t="s">
        <v>26</v>
      </c>
      <c r="E11" s="10" t="s">
        <v>24</v>
      </c>
      <c r="F11" s="10" t="n">
        <v>14</v>
      </c>
      <c r="G11" s="15" t="n">
        <v>200</v>
      </c>
      <c r="H11" s="15" t="n">
        <v>230</v>
      </c>
      <c r="I11" s="15" t="n">
        <v>260</v>
      </c>
      <c r="J11" s="16" t="n">
        <f aca="false">ROUND(((G11+H11+I11)/3),2)</f>
        <v>230</v>
      </c>
      <c r="K11" s="17" t="n">
        <f aca="false">SQRT(((POWER(G11-J11,2)+POWER(H11-J11,2)+POWER(I11-J11,2))/2))/J11</f>
        <v>0.130434782608696</v>
      </c>
      <c r="L11" s="15" t="n">
        <f aca="false">J11</f>
        <v>230</v>
      </c>
      <c r="M11" s="18" t="n">
        <f aca="false">MIN(G11:I11)</f>
        <v>200</v>
      </c>
      <c r="N11" s="15" t="n">
        <f aca="false">L11*F11</f>
        <v>3220</v>
      </c>
      <c r="O11" s="18" t="n">
        <f aca="false">M11*F11</f>
        <v>2800</v>
      </c>
      <c r="R11" s="3"/>
    </row>
    <row r="12" customFormat="false" ht="89.55" hidden="false" customHeight="true" outlineLevel="0" collapsed="false">
      <c r="A12" s="10" t="n">
        <v>3</v>
      </c>
      <c r="B12" s="10" t="s">
        <v>27</v>
      </c>
      <c r="C12" s="10"/>
      <c r="D12" s="20" t="s">
        <v>28</v>
      </c>
      <c r="E12" s="10" t="s">
        <v>24</v>
      </c>
      <c r="F12" s="10" t="n">
        <v>14</v>
      </c>
      <c r="G12" s="15" t="n">
        <v>1050</v>
      </c>
      <c r="H12" s="15" t="n">
        <v>1000</v>
      </c>
      <c r="I12" s="15" t="n">
        <v>950</v>
      </c>
      <c r="J12" s="16" t="n">
        <f aca="false">ROUND(((G12+H12+I12)/3),2)</f>
        <v>1000</v>
      </c>
      <c r="K12" s="17" t="n">
        <f aca="false">SQRT(((POWER(G12-J12,2)+POWER(H12-J12,2)+POWER(I12-J12,2))/2))/J12</f>
        <v>0.05</v>
      </c>
      <c r="L12" s="15" t="n">
        <f aca="false">J12</f>
        <v>1000</v>
      </c>
      <c r="M12" s="18" t="n">
        <f aca="false">MIN(G12:I12)</f>
        <v>950</v>
      </c>
      <c r="N12" s="15" t="n">
        <f aca="false">L12*F12</f>
        <v>14000</v>
      </c>
      <c r="O12" s="18" t="n">
        <f aca="false">M12*F12</f>
        <v>13300</v>
      </c>
      <c r="R12" s="3"/>
    </row>
    <row r="13" customFormat="false" ht="31.2" hidden="false" customHeight="true" outlineLevel="0" collapsed="false">
      <c r="A13" s="21" t="s">
        <v>29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 t="str">
        <f aca="false">#REF!</f>
        <v>Ошибка:520</v>
      </c>
      <c r="N13" s="22" t="n">
        <f aca="false">SUM(N10:N12)</f>
        <v>87220</v>
      </c>
      <c r="O13" s="23" t="n">
        <f aca="false">SUM(O10:O12)</f>
        <v>85400</v>
      </c>
    </row>
    <row r="14" customFormat="false" ht="24.45" hidden="false" customHeight="true" outlineLevel="0" collapsed="false">
      <c r="A14" s="24" t="s">
        <v>30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customFormat="false" ht="24.45" hidden="false" customHeight="false" outlineLevel="0" collapsed="false">
      <c r="A15" s="25" t="n">
        <f aca="false">N13</f>
        <v>87220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customFormat="false" ht="24.45" hidden="false" customHeight="true" outlineLevel="0" collapsed="false">
      <c r="A16" s="26" t="s">
        <v>31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customFormat="false" ht="24.45" hidden="false" customHeight="false" outlineLevel="0" collapsed="false">
      <c r="A17" s="27" t="n">
        <f aca="false">O13</f>
        <v>85400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customFormat="false" ht="140.95" hidden="false" customHeight="true" outlineLevel="0" collapsed="false">
      <c r="A18" s="28" t="s">
        <v>32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customFormat="false" ht="37.3" hidden="false" customHeight="true" outlineLevel="0" collapsed="false">
      <c r="A19" s="29" t="s">
        <v>33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customFormat="false" ht="15" hidden="false" customHeight="true" outlineLevel="0" collapsed="false">
      <c r="A20" s="29" t="s">
        <v>34</v>
      </c>
      <c r="B20" s="29"/>
      <c r="C20" s="29"/>
    </row>
    <row r="21" customFormat="false" ht="15" hidden="false" customHeight="true" outlineLevel="0" collapsed="false">
      <c r="A21" s="30"/>
      <c r="B21" s="30"/>
      <c r="C21" s="30"/>
      <c r="D21" s="30"/>
    </row>
    <row r="22" customFormat="false" ht="15" hidden="false" customHeight="true" outlineLevel="0" collapsed="false">
      <c r="A22" s="31" t="s">
        <v>35</v>
      </c>
      <c r="B22" s="31"/>
      <c r="C22" s="31"/>
      <c r="D22" s="31"/>
    </row>
    <row r="23" customFormat="false" ht="15" hidden="false" customHeight="true" outlineLevel="0" collapsed="false">
      <c r="A23" s="30" t="s">
        <v>36</v>
      </c>
      <c r="B23" s="30"/>
      <c r="C23" s="30"/>
      <c r="D23" s="30"/>
    </row>
    <row r="59" customFormat="false" ht="38.1" hidden="false" customHeight="true" outlineLevel="0" collapsed="false"/>
    <row r="60" customFormat="false" ht="38.1" hidden="false" customHeight="true" outlineLevel="0" collapsed="false"/>
    <row r="61" customFormat="false" ht="38.1" hidden="false" customHeight="true" outlineLevel="0" collapsed="false"/>
    <row r="62" customFormat="false" ht="38.1" hidden="false" customHeight="true" outlineLevel="0" collapsed="false"/>
    <row r="63" customFormat="false" ht="38.1" hidden="false" customHeight="true" outlineLevel="0" collapsed="false"/>
    <row r="64" customFormat="false" ht="38.1" hidden="false" customHeight="true" outlineLevel="0" collapsed="false"/>
    <row r="65" customFormat="false" ht="38.1" hidden="false" customHeight="true" outlineLevel="0" collapsed="false"/>
    <row r="66" customFormat="false" ht="38.1" hidden="false" customHeight="true" outlineLevel="0" collapsed="false"/>
    <row r="67" customFormat="false" ht="38.1" hidden="false" customHeight="true" outlineLevel="0" collapsed="false"/>
    <row r="68" customFormat="false" ht="38.1" hidden="false" customHeight="true" outlineLevel="0" collapsed="false"/>
    <row r="69" customFormat="false" ht="38.1" hidden="false" customHeight="true" outlineLevel="0" collapsed="false"/>
    <row r="70" customFormat="false" ht="38.1" hidden="false" customHeight="true" outlineLevel="0" collapsed="false"/>
    <row r="71" customFormat="false" ht="38.1" hidden="false" customHeight="true" outlineLevel="0" collapsed="false"/>
    <row r="72" customFormat="false" ht="38.1" hidden="false" customHeight="true" outlineLevel="0" collapsed="false"/>
    <row r="73" customFormat="false" ht="38.1" hidden="false" customHeight="true" outlineLevel="0" collapsed="false"/>
    <row r="74" customFormat="false" ht="38.1" hidden="false" customHeight="true" outlineLevel="0" collapsed="false"/>
    <row r="75" customFormat="false" ht="38.1" hidden="false" customHeight="true" outlineLevel="0" collapsed="false"/>
    <row r="76" customFormat="false" ht="38.1" hidden="false" customHeight="true" outlineLevel="0" collapsed="false"/>
    <row r="77" customFormat="false" ht="38.1" hidden="false" customHeight="true" outlineLevel="0" collapsed="false"/>
    <row r="78" customFormat="false" ht="38.1" hidden="false" customHeight="true" outlineLevel="0" collapsed="false"/>
    <row r="79" customFormat="false" ht="38.1" hidden="false" customHeight="true" outlineLevel="0" collapsed="false"/>
    <row r="80" customFormat="false" ht="38.1" hidden="false" customHeight="true" outlineLevel="0" collapsed="false"/>
    <row r="81" customFormat="false" ht="38.1" hidden="false" customHeight="true" outlineLevel="0" collapsed="false"/>
    <row r="82" customFormat="false" ht="38.1" hidden="false" customHeight="true" outlineLevel="0" collapsed="false"/>
    <row r="83" customFormat="false" ht="38.1" hidden="false" customHeight="true" outlineLevel="0" collapsed="false"/>
    <row r="84" customFormat="false" ht="38.1" hidden="false" customHeight="true" outlineLevel="0" collapsed="false"/>
    <row r="85" customFormat="false" ht="38.1" hidden="false" customHeight="true" outlineLevel="0" collapsed="false"/>
    <row r="86" customFormat="false" ht="38.1" hidden="false" customHeight="true" outlineLevel="0" collapsed="false"/>
    <row r="87" customFormat="false" ht="38.1" hidden="false" customHeight="true" outlineLevel="0" collapsed="false"/>
    <row r="88" customFormat="false" ht="38.1" hidden="false" customHeight="true" outlineLevel="0" collapsed="false"/>
    <row r="89" customFormat="false" ht="38.1" hidden="false" customHeight="true" outlineLevel="0" collapsed="false"/>
    <row r="90" customFormat="false" ht="38.1" hidden="false" customHeight="true" outlineLevel="0" collapsed="false"/>
    <row r="91" customFormat="false" ht="38.1" hidden="false" customHeight="true" outlineLevel="0" collapsed="false"/>
    <row r="92" customFormat="false" ht="38.1" hidden="false" customHeight="true" outlineLevel="0" collapsed="false"/>
    <row r="93" customFormat="false" ht="38.1" hidden="false" customHeight="true" outlineLevel="0" collapsed="false"/>
    <row r="94" customFormat="false" ht="38.1" hidden="false" customHeight="true" outlineLevel="0" collapsed="false"/>
    <row r="95" customFormat="false" ht="38.1" hidden="false" customHeight="true" outlineLevel="0" collapsed="false"/>
    <row r="96" customFormat="false" ht="38.1" hidden="false" customHeight="true" outlineLevel="0" collapsed="false"/>
    <row r="97" customFormat="false" ht="38.1" hidden="false" customHeight="true" outlineLevel="0" collapsed="false"/>
    <row r="98" customFormat="false" ht="38.1" hidden="false" customHeight="true" outlineLevel="0" collapsed="false"/>
    <row r="99" customFormat="false" ht="38.1" hidden="false" customHeight="true" outlineLevel="0" collapsed="false"/>
    <row r="100" customFormat="false" ht="38.1" hidden="false" customHeight="true" outlineLevel="0" collapsed="false"/>
    <row r="101" customFormat="false" ht="38.1" hidden="false" customHeight="true" outlineLevel="0" collapsed="false"/>
    <row r="102" customFormat="false" ht="38.1" hidden="false" customHeight="true" outlineLevel="0" collapsed="false"/>
    <row r="103" customFormat="false" ht="38.1" hidden="false" customHeight="true" outlineLevel="0" collapsed="false"/>
    <row r="104" customFormat="false" ht="38.1" hidden="false" customHeight="true" outlineLevel="0" collapsed="false"/>
    <row r="105" customFormat="false" ht="38.1" hidden="false" customHeight="true" outlineLevel="0" collapsed="false"/>
    <row r="106" customFormat="false" ht="38.1" hidden="false" customHeight="true" outlineLevel="0" collapsed="false"/>
    <row r="107" customFormat="false" ht="38.1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3:M13"/>
    <mergeCell ref="A14:O14"/>
    <mergeCell ref="A15:O15"/>
    <mergeCell ref="A16:O16"/>
    <mergeCell ref="A17:O17"/>
    <mergeCell ref="A18:O18"/>
    <mergeCell ref="A19:M19"/>
    <mergeCell ref="A20:C20"/>
    <mergeCell ref="A21:D21"/>
    <mergeCell ref="A22:D22"/>
    <mergeCell ref="A23:D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884</TotalTime>
  <Application>LibreOffice/25.8.6.2$Linux_X86_64 LibreOffice_project/a46b460d1686bb49c718d2ef5f88b83ff2dc4981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2026-02-19T10:59:49Z</cp:lastPrinted>
  <dcterms:modified xsi:type="dcterms:W3CDTF">2026-05-18T14:04:48Z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