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\Desktop\"/>
    </mc:Choice>
  </mc:AlternateContent>
  <xr:revisionPtr revIDLastSave="0" documentId="13_ncr:1_{7DAABC05-61F9-412D-9DA7-EB5942E2AF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I9" i="1" l="1"/>
  <c r="I8" i="1"/>
  <c r="L11" i="1"/>
  <c r="I11" i="1"/>
  <c r="J11" i="1" s="1"/>
  <c r="L10" i="1"/>
  <c r="K10" i="1"/>
  <c r="I10" i="1"/>
  <c r="J10" i="1" s="1"/>
  <c r="K9" i="1" l="1"/>
  <c r="K8" i="1"/>
  <c r="L9" i="1" l="1"/>
  <c r="J9" i="1"/>
  <c r="L8" i="1"/>
  <c r="J8" i="1"/>
  <c r="L12" i="1" l="1"/>
</calcChain>
</file>

<file path=xl/sharedStrings.xml><?xml version="1.0" encoding="utf-8"?>
<sst xmlns="http://schemas.openxmlformats.org/spreadsheetml/2006/main" count="38" uniqueCount="35">
  <si>
    <t>Кол-во</t>
  </si>
  <si>
    <t>Всего сумма</t>
  </si>
  <si>
    <t>Итого</t>
  </si>
  <si>
    <t>ФКУЗ Санаторий им. С.М. Кирова ФСИН России</t>
  </si>
  <si>
    <t>Коэфф. вариации V</t>
  </si>
  <si>
    <t>Среднее квадратичное отклонение σ</t>
  </si>
  <si>
    <t xml:space="preserve">                         Итого:</t>
  </si>
  <si>
    <t>Ед. изм.</t>
  </si>
  <si>
    <t>Коммерческое предложение №1 (цена за ед.)</t>
  </si>
  <si>
    <t>Коммерческое предложение №2 (цена за ед.)</t>
  </si>
  <si>
    <t>Коммерческое предложение №3  (цена за ед.)</t>
  </si>
  <si>
    <t>Код по КТРУ                 (в случае отсутствия указывается ОКПД2)</t>
  </si>
  <si>
    <t>Начальная (максимальная) цена контракта определена методом сопоставимых рыночных цен (анализ рынка).</t>
  </si>
  <si>
    <t>Коэффициент вариации рассчитан по формуле:</t>
  </si>
  <si>
    <t>Коэффициент вариации цены не превышает 33%, в связи с чем совокупность значений, используемых в расчете при определении начальной (максимальной) цены контракта, является однородной.</t>
  </si>
  <si>
    <t>V – коэффициент вариации;</t>
  </si>
  <si>
    <t xml:space="preserve"> – среднее квадратичное отклонение</t>
  </si>
  <si>
    <t>&lt;ц&gt; – средняя арифметическая величина цены услуги;</t>
  </si>
  <si>
    <t>Наименование</t>
  </si>
  <si>
    <r>
      <rPr>
        <i/>
        <sz val="10"/>
        <rFont val="Times New Roman"/>
        <family val="1"/>
        <charset val="204"/>
      </rPr>
      <t>цi</t>
    </r>
    <r>
      <rPr>
        <sz val="10"/>
        <rFont val="Times New Roman"/>
        <family val="1"/>
        <charset val="204"/>
      </rPr>
      <t xml:space="preserve"> – цена услуги, указанная в источнике с номером i;</t>
    </r>
  </si>
  <si>
    <r>
      <t>n</t>
    </r>
    <r>
      <rPr>
        <b/>
        <sz val="10"/>
        <rFont val="Times New Roman"/>
        <family val="1"/>
        <charset val="204"/>
      </rPr>
      <t xml:space="preserve"> – </t>
    </r>
    <r>
      <rPr>
        <sz val="10"/>
        <rFont val="Times New Roman"/>
        <family val="1"/>
        <charset val="204"/>
      </rPr>
      <t>количество значений, используемых в расчете.</t>
    </r>
  </si>
  <si>
    <t>Минимальная цена</t>
  </si>
  <si>
    <t>Расчет минимальной цены контракта</t>
  </si>
  <si>
    <t xml:space="preserve">Определение и обоснование минимальной цены контракта произведено в соответствии со статьей 22 Федерального закона № 44-ФЗ "О контрактной системе в сфере закупок товаров, работ, услуг для обеспечения государственных и муниципальных нужд" и с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</t>
  </si>
  <si>
    <t>шт</t>
  </si>
  <si>
    <t>29.31.23.110</t>
  </si>
  <si>
    <t>Автолампа Н-4</t>
  </si>
  <si>
    <t>Шины автомобильные 215/65 R17</t>
  </si>
  <si>
    <t>Масло трансмиссионное ТАД-17</t>
  </si>
  <si>
    <t>19.20.29.119</t>
  </si>
  <si>
    <t xml:space="preserve">Антифриз </t>
  </si>
  <si>
    <t>20.59.43.120</t>
  </si>
  <si>
    <t xml:space="preserve"> на поставку запасных частей и комплектующих для автомобилей</t>
  </si>
  <si>
    <t>Цены на  поставку запасных частей и комплектующих для автомобилей</t>
  </si>
  <si>
    <t>22.11.14.190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</si>
</sst>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22" fillId="0" borderId="0" xfId="0" applyFont="1"/>
    <xf numFmtId="4" fontId="19" fillId="0" borderId="10" xfId="0" applyNumberFormat="1" applyFont="1" applyBorder="1" applyAlignment="1">
      <alignment horizontal="center" vertical="distributed" wrapText="1"/>
    </xf>
    <xf numFmtId="4" fontId="19" fillId="0" borderId="10" xfId="0" applyNumberFormat="1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3" fillId="0" borderId="0" xfId="0" applyFont="1"/>
    <xf numFmtId="4" fontId="23" fillId="0" borderId="0" xfId="0" applyNumberFormat="1" applyFont="1" applyAlignment="1">
      <alignment horizontal="center" vertical="center"/>
    </xf>
    <xf numFmtId="0" fontId="24" fillId="0" borderId="0" xfId="0" applyFont="1"/>
    <xf numFmtId="4" fontId="0" fillId="0" borderId="0" xfId="0" applyNumberFormat="1"/>
    <xf numFmtId="4" fontId="19" fillId="0" borderId="17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0" fillId="0" borderId="10" xfId="0" applyNumberFormat="1" applyFont="1" applyBorder="1" applyAlignment="1">
      <alignment horizontal="center" vertical="distributed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horizontal="right"/>
    </xf>
    <xf numFmtId="0" fontId="19" fillId="0" borderId="15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distributed" wrapText="1"/>
    </xf>
    <xf numFmtId="4" fontId="20" fillId="0" borderId="10" xfId="0" applyNumberFormat="1" applyFont="1" applyBorder="1" applyAlignment="1">
      <alignment horizontal="center" vertical="center" wrapText="1"/>
    </xf>
    <xf numFmtId="0" fontId="26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49" fontId="19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18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/>
    </xf>
    <xf numFmtId="0" fontId="20" fillId="0" borderId="16" xfId="0" applyFont="1" applyBorder="1" applyAlignment="1">
      <alignment horizontal="left"/>
    </xf>
    <xf numFmtId="0" fontId="20" fillId="0" borderId="17" xfId="0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49" fontId="19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/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distributed" wrapText="1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309870</xdr:colOff>
      <xdr:row>17</xdr:row>
      <xdr:rowOff>52917</xdr:rowOff>
    </xdr:from>
    <xdr:to>
      <xdr:col>2</xdr:col>
      <xdr:colOff>1300437</xdr:colOff>
      <xdr:row>17</xdr:row>
      <xdr:rowOff>436207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70" y="16340667"/>
          <a:ext cx="1907561" cy="383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423817</xdr:colOff>
      <xdr:row>15</xdr:row>
      <xdr:rowOff>50179</xdr:rowOff>
    </xdr:from>
    <xdr:to>
      <xdr:col>2</xdr:col>
      <xdr:colOff>755172</xdr:colOff>
      <xdr:row>15</xdr:row>
      <xdr:rowOff>370417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3817" y="15681762"/>
          <a:ext cx="1248349" cy="320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tabSelected="1" zoomScale="93" zoomScaleNormal="93" workbookViewId="0">
      <selection activeCell="K11" sqref="K11"/>
    </sheetView>
  </sheetViews>
  <sheetFormatPr defaultRowHeight="12.75" x14ac:dyDescent="0.2"/>
  <cols>
    <col min="1" max="1" width="2.5703125" style="27" customWidth="1"/>
    <col min="2" max="2" width="13.7109375" customWidth="1"/>
    <col min="3" max="3" width="25.85546875" style="1" customWidth="1"/>
    <col min="4" max="4" width="6.28515625" customWidth="1"/>
    <col min="5" max="5" width="7.28515625" style="12" customWidth="1"/>
    <col min="6" max="8" width="14.28515625" customWidth="1"/>
    <col min="9" max="9" width="16.42578125" customWidth="1"/>
    <col min="10" max="10" width="13.28515625" customWidth="1"/>
    <col min="11" max="11" width="10.42578125" customWidth="1"/>
    <col min="12" max="12" width="16.5703125" customWidth="1"/>
    <col min="13" max="13" width="12.7109375" customWidth="1"/>
  </cols>
  <sheetData>
    <row r="1" spans="1:23" s="16" customFormat="1" x14ac:dyDescent="0.2">
      <c r="A1" s="26"/>
      <c r="C1" s="19"/>
      <c r="D1" s="17"/>
      <c r="L1" s="20"/>
    </row>
    <row r="2" spans="1:23" ht="15.75" customHeight="1" x14ac:dyDescent="0.2">
      <c r="B2" s="42" t="s">
        <v>22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23" ht="16.5" customHeight="1" x14ac:dyDescent="0.2">
      <c r="B3" s="40" t="s">
        <v>32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23" ht="15" customHeight="1" x14ac:dyDescent="0.2">
      <c r="B4" s="41" t="s">
        <v>3</v>
      </c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23" ht="28.5" customHeight="1" x14ac:dyDescent="0.2">
      <c r="B5" s="46" t="s">
        <v>11</v>
      </c>
      <c r="C5" s="47" t="s">
        <v>18</v>
      </c>
      <c r="D5" s="46" t="s">
        <v>7</v>
      </c>
      <c r="E5" s="46" t="s">
        <v>0</v>
      </c>
      <c r="F5" s="49" t="s">
        <v>33</v>
      </c>
      <c r="G5" s="50"/>
      <c r="H5" s="50"/>
      <c r="I5" s="50"/>
      <c r="J5" s="50"/>
      <c r="K5" s="50"/>
      <c r="L5" s="51"/>
    </row>
    <row r="6" spans="1:23" ht="24" customHeight="1" x14ac:dyDescent="0.2">
      <c r="B6" s="46"/>
      <c r="C6" s="48"/>
      <c r="D6" s="46"/>
      <c r="E6" s="46"/>
      <c r="F6" s="43" t="s">
        <v>8</v>
      </c>
      <c r="G6" s="43" t="s">
        <v>9</v>
      </c>
      <c r="H6" s="43" t="s">
        <v>10</v>
      </c>
      <c r="I6" s="47" t="s">
        <v>5</v>
      </c>
      <c r="J6" s="47" t="s">
        <v>4</v>
      </c>
      <c r="K6" s="53" t="s">
        <v>2</v>
      </c>
      <c r="L6" s="53"/>
    </row>
    <row r="7" spans="1:23" ht="38.25" customHeight="1" x14ac:dyDescent="0.2">
      <c r="B7" s="47"/>
      <c r="C7" s="48"/>
      <c r="D7" s="47"/>
      <c r="E7" s="47"/>
      <c r="F7" s="45"/>
      <c r="G7" s="44"/>
      <c r="H7" s="44"/>
      <c r="I7" s="52"/>
      <c r="J7" s="52"/>
      <c r="K7" s="5" t="s">
        <v>21</v>
      </c>
      <c r="L7" s="4" t="s">
        <v>1</v>
      </c>
    </row>
    <row r="8" spans="1:23" ht="32.25" customHeight="1" x14ac:dyDescent="0.2">
      <c r="A8" s="28"/>
      <c r="B8" s="21" t="s">
        <v>25</v>
      </c>
      <c r="C8" s="22" t="s">
        <v>26</v>
      </c>
      <c r="D8" s="24" t="s">
        <v>24</v>
      </c>
      <c r="E8" s="5">
        <v>4</v>
      </c>
      <c r="F8" s="23">
        <v>620</v>
      </c>
      <c r="G8" s="23">
        <v>870</v>
      </c>
      <c r="H8" s="23">
        <v>650</v>
      </c>
      <c r="I8" s="10">
        <f>STDEV(F8,G8,H8)</f>
        <v>136.50396819628861</v>
      </c>
      <c r="J8" s="2">
        <f>I8/AVERAGE(F8,G8,H8)*100</f>
        <v>19.136070307890925</v>
      </c>
      <c r="K8" s="25">
        <f>F8</f>
        <v>620</v>
      </c>
      <c r="L8" s="3">
        <f>E8*K8</f>
        <v>2480</v>
      </c>
      <c r="M8" s="9"/>
      <c r="N8" s="9"/>
      <c r="O8" s="9"/>
      <c r="P8" s="9"/>
      <c r="U8" s="9"/>
      <c r="V8" s="9"/>
      <c r="W8" s="9"/>
    </row>
    <row r="9" spans="1:23" ht="27.75" customHeight="1" x14ac:dyDescent="0.2">
      <c r="A9" s="28"/>
      <c r="B9" s="21" t="s">
        <v>34</v>
      </c>
      <c r="C9" s="22" t="s">
        <v>27</v>
      </c>
      <c r="D9" s="24" t="s">
        <v>24</v>
      </c>
      <c r="E9" s="5">
        <v>4</v>
      </c>
      <c r="F9" s="23">
        <v>11770</v>
      </c>
      <c r="G9" s="23">
        <v>11770</v>
      </c>
      <c r="H9" s="23">
        <v>11770</v>
      </c>
      <c r="I9" s="10">
        <f>STDEV(F9,G9,H9)</f>
        <v>0</v>
      </c>
      <c r="J9" s="2">
        <f t="shared" ref="J9" si="0">I9/AVERAGE(F9,G9,H9)*100</f>
        <v>0</v>
      </c>
      <c r="K9" s="25">
        <f t="shared" ref="K9" si="1">F9</f>
        <v>11770</v>
      </c>
      <c r="L9" s="3">
        <f t="shared" ref="L9" si="2">E9*K9</f>
        <v>47080</v>
      </c>
      <c r="M9" s="9"/>
      <c r="N9" s="9"/>
      <c r="O9" s="9"/>
      <c r="P9" s="9"/>
      <c r="U9" s="9"/>
      <c r="V9" s="9"/>
      <c r="W9" s="9"/>
    </row>
    <row r="10" spans="1:23" ht="27.75" customHeight="1" x14ac:dyDescent="0.2">
      <c r="A10" s="28"/>
      <c r="B10" s="21" t="s">
        <v>29</v>
      </c>
      <c r="C10" s="22" t="s">
        <v>28</v>
      </c>
      <c r="D10" s="24" t="s">
        <v>24</v>
      </c>
      <c r="E10" s="5">
        <v>1</v>
      </c>
      <c r="F10" s="23">
        <v>1269</v>
      </c>
      <c r="G10" s="23">
        <v>1912.02</v>
      </c>
      <c r="H10" s="23">
        <v>1630</v>
      </c>
      <c r="I10" s="10">
        <f t="shared" ref="I10:I11" si="3">STDEV(F10,G10,H10)</f>
        <v>322.31739036752629</v>
      </c>
      <c r="J10" s="2">
        <f t="shared" ref="J10:J11" si="4">I10/AVERAGE(F10,G10,H10)*100</f>
        <v>20.098693647138834</v>
      </c>
      <c r="K10" s="25">
        <f t="shared" ref="K10" si="5">F10</f>
        <v>1269</v>
      </c>
      <c r="L10" s="3">
        <f t="shared" ref="L10:L11" si="6">E10*K10</f>
        <v>1269</v>
      </c>
      <c r="M10" s="9"/>
      <c r="N10" s="9"/>
      <c r="O10" s="9"/>
      <c r="P10" s="9"/>
      <c r="U10" s="9"/>
      <c r="V10" s="9"/>
      <c r="W10" s="9"/>
    </row>
    <row r="11" spans="1:23" ht="27.75" customHeight="1" x14ac:dyDescent="0.2">
      <c r="A11" s="28"/>
      <c r="B11" s="21" t="s">
        <v>31</v>
      </c>
      <c r="C11" s="22" t="s">
        <v>30</v>
      </c>
      <c r="D11" s="24" t="s">
        <v>24</v>
      </c>
      <c r="E11" s="5">
        <v>1</v>
      </c>
      <c r="F11" s="23">
        <v>1336</v>
      </c>
      <c r="G11" s="23">
        <v>1415</v>
      </c>
      <c r="H11" s="23">
        <v>1108</v>
      </c>
      <c r="I11" s="10">
        <f t="shared" si="3"/>
        <v>159.41246291721828</v>
      </c>
      <c r="J11" s="2">
        <f t="shared" si="4"/>
        <v>12.392780221602873</v>
      </c>
      <c r="K11" s="25">
        <v>1108</v>
      </c>
      <c r="L11" s="3">
        <f t="shared" si="6"/>
        <v>1108</v>
      </c>
      <c r="M11" s="9"/>
      <c r="N11" s="9"/>
      <c r="O11" s="9"/>
      <c r="P11" s="9"/>
      <c r="U11" s="9"/>
      <c r="V11" s="9"/>
      <c r="W11" s="9"/>
    </row>
    <row r="12" spans="1:23" x14ac:dyDescent="0.2">
      <c r="B12" s="33" t="s">
        <v>6</v>
      </c>
      <c r="C12" s="34"/>
      <c r="D12" s="34"/>
      <c r="E12" s="34"/>
      <c r="F12" s="34"/>
      <c r="G12" s="34"/>
      <c r="H12" s="34"/>
      <c r="I12" s="34"/>
      <c r="J12" s="34"/>
      <c r="K12" s="35"/>
      <c r="L12" s="13">
        <f>SUM(L8:L11)</f>
        <v>51937</v>
      </c>
    </row>
    <row r="13" spans="1:23" ht="52.5" customHeight="1" x14ac:dyDescent="0.2">
      <c r="B13" s="32" t="s">
        <v>23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23" x14ac:dyDescent="0.2">
      <c r="B14" s="31" t="s">
        <v>12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23" x14ac:dyDescent="0.2">
      <c r="B15" s="30" t="s">
        <v>13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23" ht="34.5" customHeight="1" x14ac:dyDescent="0.2">
      <c r="B16" s="38"/>
      <c r="C16" s="38"/>
      <c r="D16" s="16"/>
      <c r="E16" s="17"/>
      <c r="F16" s="18"/>
      <c r="G16" s="16"/>
      <c r="H16" s="16"/>
      <c r="I16" s="16"/>
      <c r="J16" s="16"/>
      <c r="K16" s="16"/>
      <c r="L16" s="16"/>
    </row>
    <row r="17" spans="2:12" x14ac:dyDescent="0.2">
      <c r="B17" s="38" t="s">
        <v>15</v>
      </c>
      <c r="C17" s="38"/>
      <c r="D17" s="16"/>
      <c r="E17" s="17"/>
      <c r="F17" s="18"/>
      <c r="G17" s="16"/>
      <c r="H17" s="16"/>
      <c r="I17" s="16"/>
      <c r="J17" s="16"/>
      <c r="K17" s="16"/>
      <c r="L17" s="16"/>
    </row>
    <row r="18" spans="2:12" ht="37.5" customHeight="1" x14ac:dyDescent="0.2">
      <c r="B18" s="38"/>
      <c r="C18" s="38"/>
      <c r="D18" s="39" t="s">
        <v>16</v>
      </c>
      <c r="E18" s="39"/>
      <c r="F18" s="39"/>
      <c r="G18" s="39"/>
      <c r="H18" s="39"/>
      <c r="I18" s="39"/>
      <c r="J18" s="39"/>
      <c r="K18" s="39"/>
      <c r="L18" s="39"/>
    </row>
    <row r="19" spans="2:12" x14ac:dyDescent="0.2">
      <c r="B19" s="16"/>
      <c r="C19" s="36" t="s">
        <v>19</v>
      </c>
      <c r="D19" s="36"/>
      <c r="E19" s="36"/>
      <c r="F19" s="36"/>
      <c r="G19" s="15"/>
      <c r="H19" s="16"/>
      <c r="I19" s="16"/>
      <c r="J19" s="16"/>
      <c r="K19" s="16"/>
      <c r="L19" s="16"/>
    </row>
    <row r="20" spans="2:12" x14ac:dyDescent="0.2">
      <c r="B20" s="37" t="s">
        <v>17</v>
      </c>
      <c r="C20" s="37"/>
      <c r="D20" s="37"/>
      <c r="E20" s="37"/>
      <c r="F20" s="37"/>
      <c r="G20" s="37"/>
      <c r="H20" s="15"/>
      <c r="I20" s="15"/>
      <c r="J20" s="16"/>
      <c r="K20" s="16"/>
      <c r="L20" s="16"/>
    </row>
    <row r="21" spans="2:12" x14ac:dyDescent="0.2">
      <c r="B21" s="37" t="s">
        <v>20</v>
      </c>
      <c r="C21" s="37"/>
      <c r="D21" s="37"/>
      <c r="E21" s="37"/>
      <c r="F21" s="37"/>
      <c r="G21" s="37"/>
      <c r="H21" s="15"/>
      <c r="I21" s="15"/>
      <c r="J21" s="16"/>
      <c r="K21" s="16"/>
      <c r="L21" s="16"/>
    </row>
    <row r="22" spans="2:12" ht="18.75" customHeight="1" x14ac:dyDescent="0.2">
      <c r="B22" s="29" t="s">
        <v>14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2:12" x14ac:dyDescent="0.2">
      <c r="B23" s="14"/>
      <c r="C23" s="14"/>
      <c r="D23" s="14"/>
      <c r="E23" s="14"/>
      <c r="F23" s="14"/>
      <c r="G23" s="15"/>
      <c r="H23" s="15"/>
      <c r="I23" s="16"/>
      <c r="J23" s="16"/>
      <c r="K23" s="16"/>
    </row>
    <row r="24" spans="2:12" ht="15" x14ac:dyDescent="0.25">
      <c r="B24" s="6"/>
      <c r="C24" s="8"/>
      <c r="D24" s="6"/>
      <c r="E24" s="11"/>
      <c r="F24" s="7"/>
      <c r="G24" s="6"/>
      <c r="H24" s="6"/>
      <c r="I24" s="6"/>
      <c r="J24" s="6"/>
      <c r="K24" s="6"/>
      <c r="L24" s="6"/>
    </row>
  </sheetData>
  <mergeCells count="26">
    <mergeCell ref="B3:L3"/>
    <mergeCell ref="B4:L4"/>
    <mergeCell ref="B2:L2"/>
    <mergeCell ref="G6:G7"/>
    <mergeCell ref="F6:F7"/>
    <mergeCell ref="B5:B7"/>
    <mergeCell ref="C5:C7"/>
    <mergeCell ref="D5:D7"/>
    <mergeCell ref="E5:E7"/>
    <mergeCell ref="F5:L5"/>
    <mergeCell ref="I6:I7"/>
    <mergeCell ref="K6:L6"/>
    <mergeCell ref="H6:H7"/>
    <mergeCell ref="J6:J7"/>
    <mergeCell ref="B22:L22"/>
    <mergeCell ref="B15:L15"/>
    <mergeCell ref="B14:L14"/>
    <mergeCell ref="B13:L13"/>
    <mergeCell ref="B12:K12"/>
    <mergeCell ref="C19:F19"/>
    <mergeCell ref="B20:G20"/>
    <mergeCell ref="B21:G21"/>
    <mergeCell ref="B16:C16"/>
    <mergeCell ref="B17:C17"/>
    <mergeCell ref="B18:C18"/>
    <mergeCell ref="D18:L18"/>
  </mergeCells>
  <phoneticPr fontId="21" type="noConversion"/>
  <pageMargins left="0.19685039370078741" right="0" top="0.51181102362204722" bottom="0.35433070866141736" header="0" footer="0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0</cp:lastModifiedBy>
  <cp:lastPrinted>2026-08-06T10:09:50Z</cp:lastPrinted>
  <dcterms:created xsi:type="dcterms:W3CDTF">2015-09-20T10:30:07Z</dcterms:created>
  <dcterms:modified xsi:type="dcterms:W3CDTF">2026-08-11T06:16:41Z</dcterms:modified>
</cp:coreProperties>
</file>