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esktop\АРСТ\1Спродление\"/>
    </mc:Choice>
  </mc:AlternateContent>
  <xr:revisionPtr revIDLastSave="0" documentId="13_ncr:1_{65D2CE01-72FB-4731-BF6A-E5F1BAA04E3C}" xr6:coauthVersionLast="47" xr6:coauthVersionMax="47" xr10:uidLastSave="{00000000-0000-0000-0000-000000000000}"/>
  <bookViews>
    <workbookView xWindow="780" yWindow="780" windowWidth="26355" windowHeight="14295" xr2:uid="{00000000-000D-0000-FFFF-FFFF00000000}"/>
  </bookViews>
  <sheets>
    <sheet name="Расчет (2)" sheetId="5" r:id="rId1"/>
  </sheets>
  <definedNames>
    <definedName name="_xlnm._FilterDatabase" localSheetId="0" hidden="1">'Расчет (2)'!$A$12:$N$15</definedName>
    <definedName name="_xlnm.Print_Area" localSheetId="0">'Расчет (2)'!$A$1:$N$20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4" i="5" l="1"/>
  <c r="I14" i="5" s="1"/>
  <c r="J14" i="5" s="1"/>
  <c r="K14" i="5" l="1"/>
  <c r="L14" i="5"/>
  <c r="M14" i="5" s="1"/>
  <c r="N14" i="5" l="1"/>
  <c r="N15" i="5" s="1"/>
</calcChain>
</file>

<file path=xl/sharedStrings.xml><?xml version="1.0" encoding="utf-8"?>
<sst xmlns="http://schemas.openxmlformats.org/spreadsheetml/2006/main" count="29" uniqueCount="29">
  <si>
    <t>№</t>
  </si>
  <si>
    <t>Наименование предмета контракта</t>
  </si>
  <si>
    <t>Среднее квадратичное отклонение</t>
  </si>
  <si>
    <t xml:space="preserve">Средняя арифметическая цена за единицу     &lt;ц&gt; </t>
  </si>
  <si>
    <t>НМЦК, определенная методом сопоставимых рыночных цен (анализа рынка)*</t>
  </si>
  <si>
    <t xml:space="preserve">*Определение НМЦК произведено Заказчиком в соответствии с  Приказом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 </t>
  </si>
  <si>
    <t>Цена за единицу изм. с округлением (вниз) до сотых долей после запятой (руб.)</t>
  </si>
  <si>
    <t>НМЦК с учетом округления цены за единицу (руб.)**</t>
  </si>
  <si>
    <t>Однородность совокупности значений выявленных цен, используемых в расчете НМЦК**</t>
  </si>
  <si>
    <t>Источник информации о цене (руб./ед.изм.)</t>
  </si>
  <si>
    <t xml:space="preserve">Коммерческое предложение №1 
</t>
  </si>
  <si>
    <t xml:space="preserve">Коммерческое предложение  №2 
</t>
  </si>
  <si>
    <t xml:space="preserve">Обоснование начальной (максимальной) цены контракта осуществляется посредством применения метода сопоставимых рыночных цен (анализа рынка) </t>
  </si>
  <si>
    <t xml:space="preserve">в соответствии с ч.2 ст. 22 Федерального закона от 05.04.2013 № 44-ФЗ  </t>
  </si>
  <si>
    <t xml:space="preserve">                                                                                                                                                                                                                                   </t>
  </si>
  <si>
    <t>«О контрактной системе в сфере закупок товаров, работ, услуг для обеспечения государственных и муниципальных нужд»</t>
  </si>
  <si>
    <t>** В соответствии с п.3.20.1 Методических рекомендаций, утвержденных приказом Минэкономразвития РФ от 02.10.2013 №567 расчет произведен с помощью стандартных функций табличных редакторов.</t>
  </si>
  <si>
    <r>
      <rPr>
        <b/>
        <sz val="20"/>
        <color indexed="8"/>
        <rFont val="Times New Roman"/>
        <family val="1"/>
        <charset val="204"/>
      </rPr>
      <t>Расчет НМЦК по формуле</t>
    </r>
    <r>
      <rPr>
        <sz val="20"/>
        <color indexed="8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</si>
  <si>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r>
      <t xml:space="preserve">Коэффициент вариации цен V (%)           </t>
    </r>
    <r>
      <rPr>
        <i/>
        <sz val="20"/>
        <color indexed="8"/>
        <rFont val="Times New Roman"/>
        <family val="1"/>
        <charset val="204"/>
      </rPr>
      <t xml:space="preserve">         (не должен превышать 33%)</t>
    </r>
  </si>
  <si>
    <t>Мин. цена за единицу изм. (руб.)</t>
  </si>
  <si>
    <t>В результате проведенного расчета Н(М)ЦК, ЦКЕП договора составила, руб.:</t>
  </si>
  <si>
    <t xml:space="preserve">           Начальная (максимальная) цена контракта сформирована на основании коммерческих предложений от потенциальных исполнителей услуг:
В соответствии с п. п. 3.7.1. и 3.9. приказа Министерства экономического развития Российской Федерации от 02.10.2013 № 567 «Об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 (далее – приказ), были направлены запросы о предоставлении ценовой информации.</t>
  </si>
  <si>
    <t xml:space="preserve">           Таким образом, значение коэффициента не превышает 33%, совокупность ценовых значений является однородной.
           Начальная (максимальная) цена контракта включает в себя стоимость Товара, все налоги, сборы, государственные пошлины и другие обязательные платежи, предусмотренные законодательством Российской Федерации, расходы на страхование Товара, расходы на упаковку и маркировку, погрузку, доставку к месту поставки, разгрузку, оформление документов, необходимых для осуществления поставки данного вида Товара, а также всех иных расходов, которые могут возникнуть при исполнении обязательств по поставке Товара.</t>
  </si>
  <si>
    <t>ед.изм</t>
  </si>
  <si>
    <t>кол-во</t>
  </si>
  <si>
    <t>Коммерческое предложение  №3</t>
  </si>
  <si>
    <t>консультационные услуги «1С:Консалтинг» по ведению учёта в автоматизированной системе на основе Программных продуктов «1С: Предприятие 8»</t>
  </si>
  <si>
    <t>мес.</t>
  </si>
  <si>
    <t xml:space="preserve">           Объект закупки – Продление лицензии ИТС. Бюджет Проф (Информационно-технологическое сопровождение "1С:Предприятие" 1С:КП ГУ ПРОФ), до 1 (-го) часа работы специалиста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</si>
</sst>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04"/>
      <scheme val="minor"/>
    </font>
    <font>
      <b/>
      <sz val="20"/>
      <color indexed="8"/>
      <name val="Times New Roman"/>
      <family val="1"/>
      <charset val="204"/>
    </font>
    <font>
      <b/>
      <sz val="20"/>
      <name val="Times New Roman"/>
      <family val="1"/>
      <charset val="204"/>
    </font>
    <font>
      <i/>
      <sz val="20"/>
      <color indexed="8"/>
      <name val="Times New Roman"/>
      <family val="1"/>
      <charset val="204"/>
    </font>
    <font>
      <sz val="20"/>
      <color indexed="8"/>
      <name val="Times New Roman"/>
      <family val="1"/>
      <charset val="204"/>
    </font>
    <font>
      <sz val="20"/>
      <name val="Times New Roman"/>
      <family val="1"/>
      <charset val="204"/>
    </font>
    <font>
      <sz val="20"/>
      <color theme="1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b/>
      <sz val="22"/>
      <color theme="1"/>
      <name val="Times New Roman"/>
      <family val="1"/>
      <charset val="204"/>
    </font>
    <font>
      <sz val="22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6" fillId="0" borderId="0" xfId="0" applyFont="1"/>
    <xf numFmtId="0" fontId="7" fillId="0" borderId="0" xfId="0" applyFont="1" applyBorder="1" applyAlignment="1">
      <alignment horizontal="left" vertical="center" wrapText="1"/>
    </xf>
    <xf numFmtId="0" fontId="6" fillId="0" borderId="0" xfId="0" applyFont="1" applyAlignment="1">
      <alignment wrapText="1"/>
    </xf>
    <xf numFmtId="0" fontId="5" fillId="0" borderId="1" xfId="0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center" wrapText="1"/>
    </xf>
    <xf numFmtId="0" fontId="8" fillId="0" borderId="0" xfId="0" applyFont="1" applyBorder="1" applyAlignment="1">
      <alignment horizontal="left" vertical="center"/>
    </xf>
    <xf numFmtId="4" fontId="8" fillId="0" borderId="0" xfId="0" applyNumberFormat="1" applyFont="1" applyAlignment="1">
      <alignment horizontal="right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4" fontId="8" fillId="0" borderId="0" xfId="0" applyNumberFormat="1" applyFont="1" applyAlignment="1">
      <alignment horizontal="center" wrapText="1"/>
    </xf>
    <xf numFmtId="4" fontId="9" fillId="0" borderId="0" xfId="0" applyNumberFormat="1" applyFont="1" applyAlignment="1">
      <alignment horizontal="left" vertical="center" wrapText="1"/>
    </xf>
    <xf numFmtId="4" fontId="1" fillId="0" borderId="1" xfId="0" applyNumberFormat="1" applyFont="1" applyBorder="1" applyAlignment="1">
      <alignment horizontal="center" vertical="top" wrapText="1"/>
    </xf>
    <xf numFmtId="4" fontId="5" fillId="0" borderId="1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left" vertical="center"/>
    </xf>
    <xf numFmtId="4" fontId="6" fillId="0" borderId="0" xfId="0" applyNumberFormat="1" applyFont="1"/>
    <xf numFmtId="4" fontId="2" fillId="0" borderId="1" xfId="0" applyNumberFormat="1" applyFont="1" applyBorder="1" applyAlignment="1">
      <alignment horizontal="center" vertical="top" wrapText="1"/>
    </xf>
    <xf numFmtId="4" fontId="1" fillId="0" borderId="1" xfId="0" applyNumberFormat="1" applyFont="1" applyFill="1" applyBorder="1" applyAlignment="1">
      <alignment horizontal="center" vertical="top" wrapText="1"/>
    </xf>
    <xf numFmtId="4" fontId="4" fillId="0" borderId="1" xfId="0" applyNumberFormat="1" applyFont="1" applyBorder="1" applyAlignment="1">
      <alignment horizontal="center" vertical="top" wrapText="1"/>
    </xf>
    <xf numFmtId="4" fontId="7" fillId="0" borderId="1" xfId="0" applyNumberFormat="1" applyFont="1" applyBorder="1" applyAlignment="1">
      <alignment horizontal="center" vertical="top" wrapText="1"/>
    </xf>
    <xf numFmtId="4" fontId="8" fillId="0" borderId="0" xfId="0" applyNumberFormat="1" applyFont="1" applyBorder="1" applyAlignment="1">
      <alignment vertical="center"/>
    </xf>
    <xf numFmtId="4" fontId="8" fillId="0" borderId="0" xfId="0" applyNumberFormat="1" applyFont="1" applyAlignment="1">
      <alignment vertical="center"/>
    </xf>
    <xf numFmtId="4" fontId="9" fillId="0" borderId="0" xfId="0" applyNumberFormat="1" applyFont="1"/>
    <xf numFmtId="4" fontId="4" fillId="2" borderId="1" xfId="0" applyNumberFormat="1" applyFont="1" applyFill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horizontal="center" vertical="center"/>
    </xf>
    <xf numFmtId="4" fontId="2" fillId="2" borderId="1" xfId="0" applyNumberFormat="1" applyFont="1" applyFill="1" applyBorder="1" applyAlignment="1">
      <alignment horizontal="center" vertical="center" wrapText="1"/>
    </xf>
    <xf numFmtId="4" fontId="5" fillId="2" borderId="1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/>
    </xf>
    <xf numFmtId="0" fontId="9" fillId="0" borderId="0" xfId="0" applyFont="1" applyBorder="1" applyAlignment="1">
      <alignment horizontal="left" vertical="distributed" wrapText="1"/>
    </xf>
    <xf numFmtId="0" fontId="9" fillId="0" borderId="0" xfId="0" applyFont="1" applyBorder="1" applyAlignment="1">
      <alignment horizontal="left" vertical="distributed"/>
    </xf>
    <xf numFmtId="0" fontId="9" fillId="0" borderId="0" xfId="0" applyFont="1" applyAlignment="1">
      <alignment horizontal="left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4" fontId="6" fillId="0" borderId="5" xfId="0" applyNumberFormat="1" applyFont="1" applyBorder="1" applyAlignment="1">
      <alignment horizontal="center" vertical="center"/>
    </xf>
    <xf numFmtId="4" fontId="6" fillId="0" borderId="3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695325</xdr:colOff>
      <xdr:row>12</xdr:row>
      <xdr:rowOff>1019175</xdr:rowOff>
    </xdr:from>
    <xdr:to>
      <xdr:col>8</xdr:col>
      <xdr:colOff>933450</xdr:colOff>
      <xdr:row>12</xdr:row>
      <xdr:rowOff>1371600</xdr:rowOff>
    </xdr:to>
    <xdr:pic>
      <xdr:nvPicPr>
        <xdr:cNvPr id="2" name="Picture 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91875" y="6372225"/>
          <a:ext cx="2381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76200</xdr:colOff>
      <xdr:row>12</xdr:row>
      <xdr:rowOff>1790700</xdr:rowOff>
    </xdr:from>
    <xdr:to>
      <xdr:col>7</xdr:col>
      <xdr:colOff>1666875</xdr:colOff>
      <xdr:row>12</xdr:row>
      <xdr:rowOff>2324100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0" y="7143750"/>
          <a:ext cx="159067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0</xdr:colOff>
      <xdr:row>12</xdr:row>
      <xdr:rowOff>2095500</xdr:rowOff>
    </xdr:from>
    <xdr:to>
      <xdr:col>9</xdr:col>
      <xdr:colOff>1666875</xdr:colOff>
      <xdr:row>12</xdr:row>
      <xdr:rowOff>2676525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11050" y="7448550"/>
          <a:ext cx="1666875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9525</xdr:colOff>
      <xdr:row>12</xdr:row>
      <xdr:rowOff>1428750</xdr:rowOff>
    </xdr:from>
    <xdr:to>
      <xdr:col>9</xdr:col>
      <xdr:colOff>0</xdr:colOff>
      <xdr:row>12</xdr:row>
      <xdr:rowOff>2095500</xdr:rowOff>
    </xdr:to>
    <xdr:pic>
      <xdr:nvPicPr>
        <xdr:cNvPr id="5" name="Picture 2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06075" y="6781800"/>
          <a:ext cx="1704975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1228725</xdr:colOff>
      <xdr:row>12</xdr:row>
      <xdr:rowOff>3038475</xdr:rowOff>
    </xdr:from>
    <xdr:to>
      <xdr:col>10</xdr:col>
      <xdr:colOff>3371850</xdr:colOff>
      <xdr:row>12</xdr:row>
      <xdr:rowOff>3581400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64600" y="8396288"/>
          <a:ext cx="2143125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1190625</xdr:colOff>
      <xdr:row>12</xdr:row>
      <xdr:rowOff>2419350</xdr:rowOff>
    </xdr:from>
    <xdr:to>
      <xdr:col>10</xdr:col>
      <xdr:colOff>1343025</xdr:colOff>
      <xdr:row>12</xdr:row>
      <xdr:rowOff>2647950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16175" y="7772400"/>
          <a:ext cx="1524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C26"/>
  <sheetViews>
    <sheetView tabSelected="1" view="pageBreakPreview" zoomScale="40" zoomScaleNormal="40" zoomScaleSheetLayoutView="40" workbookViewId="0">
      <selection activeCell="A10" sqref="A10:N10"/>
    </sheetView>
  </sheetViews>
  <sheetFormatPr defaultColWidth="9.140625" defaultRowHeight="26.25" x14ac:dyDescent="0.4"/>
  <cols>
    <col min="1" max="1" width="7.28515625" style="6" customWidth="1"/>
    <col min="2" max="2" width="70.7109375" style="1" customWidth="1"/>
    <col min="3" max="3" width="12" style="1" customWidth="1"/>
    <col min="4" max="4" width="12.140625" style="1" customWidth="1"/>
    <col min="5" max="7" width="30.5703125" style="17" customWidth="1"/>
    <col min="8" max="10" width="25.7109375" style="17" customWidth="1"/>
    <col min="11" max="11" width="61.42578125" style="17" customWidth="1"/>
    <col min="12" max="12" width="23.5703125" style="17" customWidth="1"/>
    <col min="13" max="13" width="22" style="17" customWidth="1"/>
    <col min="14" max="14" width="26.140625" style="17" customWidth="1"/>
    <col min="15" max="15" width="9.140625" style="1"/>
    <col min="16" max="16" width="18.85546875" style="1" bestFit="1" customWidth="1"/>
    <col min="17" max="16384" width="9.140625" style="1"/>
  </cols>
  <sheetData>
    <row r="1" spans="1:29" ht="27.75" x14ac:dyDescent="0.4">
      <c r="A1" s="44"/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</row>
    <row r="2" spans="1:29" ht="9.75" customHeight="1" x14ac:dyDescent="0.4">
      <c r="A2" s="45"/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</row>
    <row r="3" spans="1:29" ht="11.25" customHeight="1" x14ac:dyDescent="0.4">
      <c r="A3" s="46" t="s">
        <v>14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</row>
    <row r="4" spans="1:29" ht="27" x14ac:dyDescent="0.4">
      <c r="A4" s="43" t="s">
        <v>12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</row>
    <row r="5" spans="1:29" ht="27" x14ac:dyDescent="0.4">
      <c r="A5" s="43" t="s">
        <v>13</v>
      </c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</row>
    <row r="6" spans="1:29" ht="27" x14ac:dyDescent="0.4">
      <c r="A6" s="43" t="s">
        <v>15</v>
      </c>
      <c r="B6" s="43"/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</row>
    <row r="7" spans="1:29" ht="29.25" customHeight="1" x14ac:dyDescent="0.4">
      <c r="A7" s="10"/>
      <c r="B7" s="7"/>
      <c r="C7" s="7"/>
      <c r="D7" s="7"/>
      <c r="E7" s="12"/>
      <c r="F7" s="12"/>
      <c r="G7" s="12"/>
      <c r="H7" s="12"/>
      <c r="I7" s="12"/>
      <c r="J7" s="12"/>
      <c r="K7" s="12"/>
      <c r="L7" s="12"/>
      <c r="M7" s="12"/>
      <c r="N7" s="12"/>
    </row>
    <row r="8" spans="1:29" ht="116.25" customHeight="1" x14ac:dyDescent="0.4">
      <c r="A8" s="34" t="s">
        <v>21</v>
      </c>
      <c r="B8" s="34"/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2"/>
      <c r="P8" s="2"/>
      <c r="Q8" s="2"/>
      <c r="R8" s="2"/>
      <c r="S8" s="2"/>
      <c r="T8" s="2"/>
      <c r="U8" s="2"/>
      <c r="V8" s="2"/>
      <c r="W8" s="3"/>
      <c r="X8" s="3"/>
      <c r="Y8" s="3"/>
      <c r="Z8" s="3"/>
      <c r="AA8" s="3"/>
      <c r="AB8" s="3"/>
      <c r="AC8" s="3"/>
    </row>
    <row r="9" spans="1:29" ht="18" customHeight="1" x14ac:dyDescent="0.4">
      <c r="A9" s="11"/>
      <c r="B9" s="11"/>
      <c r="C9" s="11"/>
      <c r="D9" s="11"/>
      <c r="E9" s="13"/>
      <c r="F9" s="13"/>
      <c r="G9" s="13"/>
      <c r="H9" s="13"/>
      <c r="I9" s="13"/>
      <c r="J9" s="13"/>
      <c r="K9" s="13"/>
      <c r="L9" s="13"/>
      <c r="M9" s="13"/>
      <c r="N9" s="13"/>
      <c r="O9" s="2"/>
      <c r="P9" s="2"/>
      <c r="Q9" s="2"/>
      <c r="R9" s="2"/>
      <c r="S9" s="2"/>
      <c r="T9" s="2"/>
      <c r="U9" s="2"/>
      <c r="V9" s="2"/>
      <c r="W9" s="3"/>
      <c r="X9" s="3"/>
      <c r="Y9" s="3"/>
      <c r="Z9" s="3"/>
      <c r="AA9" s="3"/>
      <c r="AB9" s="3"/>
      <c r="AC9" s="3"/>
    </row>
    <row r="10" spans="1:29" ht="27.75" x14ac:dyDescent="0.4">
      <c r="A10" s="34" t="s">
        <v>28</v>
      </c>
      <c r="B10" s="34"/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2"/>
      <c r="P10" s="2"/>
      <c r="Q10" s="2"/>
      <c r="R10" s="2"/>
      <c r="S10" s="2"/>
      <c r="T10" s="2"/>
      <c r="U10" s="2"/>
      <c r="V10" s="2"/>
      <c r="W10" s="3"/>
      <c r="X10" s="3"/>
      <c r="Y10" s="3"/>
      <c r="Z10" s="3"/>
      <c r="AA10" s="3"/>
      <c r="AB10" s="3"/>
      <c r="AC10" s="3"/>
    </row>
    <row r="11" spans="1:29" ht="15" customHeight="1" x14ac:dyDescent="0.4">
      <c r="A11" s="35"/>
      <c r="B11" s="35"/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</row>
    <row r="12" spans="1:29" ht="85.5" customHeight="1" x14ac:dyDescent="0.4">
      <c r="A12" s="36" t="s">
        <v>0</v>
      </c>
      <c r="B12" s="37" t="s">
        <v>1</v>
      </c>
      <c r="C12" s="37" t="s">
        <v>24</v>
      </c>
      <c r="D12" s="37" t="s">
        <v>23</v>
      </c>
      <c r="E12" s="38" t="s">
        <v>9</v>
      </c>
      <c r="F12" s="38"/>
      <c r="G12" s="38"/>
      <c r="H12" s="39" t="s">
        <v>8</v>
      </c>
      <c r="I12" s="39"/>
      <c r="J12" s="39"/>
      <c r="K12" s="40" t="s">
        <v>4</v>
      </c>
      <c r="L12" s="41"/>
      <c r="M12" s="41"/>
      <c r="N12" s="42"/>
    </row>
    <row r="13" spans="1:29" ht="288.75" customHeight="1" x14ac:dyDescent="0.4">
      <c r="A13" s="36"/>
      <c r="B13" s="37"/>
      <c r="C13" s="37"/>
      <c r="D13" s="37"/>
      <c r="E13" s="14" t="s">
        <v>10</v>
      </c>
      <c r="F13" s="14" t="s">
        <v>11</v>
      </c>
      <c r="G13" s="18" t="s">
        <v>25</v>
      </c>
      <c r="H13" s="14" t="s">
        <v>3</v>
      </c>
      <c r="I13" s="14" t="s">
        <v>2</v>
      </c>
      <c r="J13" s="19" t="s">
        <v>18</v>
      </c>
      <c r="K13" s="20" t="s">
        <v>17</v>
      </c>
      <c r="L13" s="21" t="s">
        <v>19</v>
      </c>
      <c r="M13" s="21" t="s">
        <v>6</v>
      </c>
      <c r="N13" s="21" t="s">
        <v>7</v>
      </c>
    </row>
    <row r="14" spans="1:29" ht="78.75" customHeight="1" x14ac:dyDescent="0.4">
      <c r="A14" s="29">
        <v>1</v>
      </c>
      <c r="B14" s="30" t="s">
        <v>26</v>
      </c>
      <c r="C14" s="4">
        <v>12</v>
      </c>
      <c r="D14" s="4" t="s">
        <v>27</v>
      </c>
      <c r="E14" s="15">
        <v>4750</v>
      </c>
      <c r="F14" s="15">
        <v>4750</v>
      </c>
      <c r="G14" s="28">
        <v>4750</v>
      </c>
      <c r="H14" s="25">
        <f>(E14+F14+G14)/3</f>
        <v>4750</v>
      </c>
      <c r="I14" s="26">
        <f>SQRT(((SUM((POWER(G14-H14,2)),(POWER(F14-H14,2)),(POWER(E14-H14,2)),)/(COLUMNS(E14:G14)-1))))</f>
        <v>0</v>
      </c>
      <c r="J14" s="26">
        <f t="shared" ref="J14" si="0">I14/H14*100</f>
        <v>0</v>
      </c>
      <c r="K14" s="25">
        <f>((C14/3)*(SUM(E14:G14)))</f>
        <v>57000</v>
      </c>
      <c r="L14" s="27">
        <f>MIN(E14:G14)</f>
        <v>4750</v>
      </c>
      <c r="M14" s="28">
        <f t="shared" ref="M14" si="1">ROUND(AVERAGE(L14),2)</f>
        <v>4750</v>
      </c>
      <c r="N14" s="25">
        <f>M14*C14</f>
        <v>57000</v>
      </c>
    </row>
    <row r="15" spans="1:29" ht="29.45" customHeight="1" x14ac:dyDescent="0.4">
      <c r="A15" s="31" t="s">
        <v>20</v>
      </c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5">
        <f>SUM(N14:N14)</f>
        <v>57000</v>
      </c>
    </row>
    <row r="16" spans="1:29" ht="30" customHeight="1" x14ac:dyDescent="0.4">
      <c r="A16" s="32" t="s">
        <v>22</v>
      </c>
      <c r="B16" s="33"/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</row>
    <row r="17" spans="1:14" ht="30" customHeight="1" x14ac:dyDescent="0.4">
      <c r="A17" s="8"/>
      <c r="B17" s="8"/>
      <c r="C17" s="8"/>
      <c r="D17" s="8"/>
      <c r="E17" s="16"/>
      <c r="F17" s="16"/>
      <c r="G17" s="16"/>
      <c r="H17" s="22"/>
      <c r="I17" s="22"/>
      <c r="J17" s="22"/>
      <c r="K17" s="23"/>
      <c r="L17" s="24"/>
      <c r="M17" s="9"/>
      <c r="N17" s="9"/>
    </row>
    <row r="18" spans="1:14" ht="30" customHeight="1" x14ac:dyDescent="0.4">
      <c r="A18" s="34" t="s">
        <v>5</v>
      </c>
      <c r="B18" s="34"/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</row>
    <row r="19" spans="1:14" ht="30" customHeight="1" x14ac:dyDescent="0.4">
      <c r="A19" s="34" t="s">
        <v>16</v>
      </c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</row>
    <row r="20" spans="1:14" ht="30" customHeight="1" x14ac:dyDescent="0.4">
      <c r="A20" s="34"/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</row>
    <row r="22" spans="1:14" ht="116.45" customHeight="1" x14ac:dyDescent="0.4"/>
    <row r="23" spans="1:14" ht="24.6" customHeight="1" x14ac:dyDescent="0.4"/>
    <row r="24" spans="1:14" ht="84.6" customHeight="1" x14ac:dyDescent="0.4"/>
    <row r="26" spans="1:14" ht="47.45" customHeight="1" x14ac:dyDescent="0.4"/>
  </sheetData>
  <autoFilter ref="A12:N15" xr:uid="{00000000-0009-0000-0000-000000000000}">
    <filterColumn colId="4" showButton="0"/>
    <filterColumn colId="5" showButton="0"/>
    <filterColumn colId="6" showButton="0"/>
    <filterColumn colId="7" showButton="0"/>
    <filterColumn colId="8" showButton="0"/>
    <filterColumn colId="10" showButton="0"/>
    <filterColumn colId="11" showButton="0"/>
    <filterColumn colId="12" showButton="0"/>
  </autoFilter>
  <mergeCells count="20">
    <mergeCell ref="A6:N6"/>
    <mergeCell ref="A1:N1"/>
    <mergeCell ref="A2:N2"/>
    <mergeCell ref="A3:N3"/>
    <mergeCell ref="A4:N4"/>
    <mergeCell ref="A5:N5"/>
    <mergeCell ref="A15:M15"/>
    <mergeCell ref="A16:N16"/>
    <mergeCell ref="A18:N18"/>
    <mergeCell ref="A19:N20"/>
    <mergeCell ref="A8:N8"/>
    <mergeCell ref="A10:N10"/>
    <mergeCell ref="A11:N11"/>
    <mergeCell ref="A12:A13"/>
    <mergeCell ref="B12:B13"/>
    <mergeCell ref="C12:C13"/>
    <mergeCell ref="D12:D13"/>
    <mergeCell ref="E12:G12"/>
    <mergeCell ref="H12:J12"/>
    <mergeCell ref="K12:N12"/>
  </mergeCells>
  <phoneticPr fontId="10" type="noConversion"/>
  <pageMargins left="0.25" right="0.25" top="0.75" bottom="0.75" header="0.3" footer="0.3"/>
  <pageSetup paperSize="9" scale="3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Расчет (2)</vt:lpstr>
      <vt:lpstr>'Расчет (2)'!Область_печати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u217</cp:lastModifiedBy>
  <cp:lastPrinted>2025-05-27T09:38:02Z</cp:lastPrinted>
  <dcterms:created xsi:type="dcterms:W3CDTF">2014-01-15T18:15:09Z</dcterms:created>
  <dcterms:modified xsi:type="dcterms:W3CDTF">2026-08-07T05:37:17Z</dcterms:modified>
</cp:coreProperties>
</file>