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kaz\Desktop\БЕРЁЗКА 2026\30) охрана Асино\"/>
    </mc:Choice>
  </mc:AlternateContent>
  <bookViews>
    <workbookView xWindow="0" yWindow="0" windowWidth="28800" windowHeight="12300"/>
  </bookViews>
  <sheets>
    <sheet name=" Обоснование" sheetId="6" r:id="rId1"/>
  </sheets>
  <calcPr calcId="152511"/>
</workbook>
</file>

<file path=xl/calcChain.xml><?xml version="1.0" encoding="utf-8"?>
<calcChain xmlns="http://schemas.openxmlformats.org/spreadsheetml/2006/main">
  <c r="I16" i="6" l="1"/>
  <c r="H16" i="6"/>
  <c r="K16" i="6" s="1"/>
  <c r="K17" i="6" s="1"/>
  <c r="I13" i="6"/>
  <c r="H13" i="6"/>
  <c r="K13" i="6" s="1"/>
  <c r="K14" i="6" s="1"/>
  <c r="K18" i="6" l="1"/>
  <c r="J16" i="6"/>
  <c r="J13" i="6"/>
</calcChain>
</file>

<file path=xl/sharedStrings.xml><?xml version="1.0" encoding="utf-8"?>
<sst xmlns="http://schemas.openxmlformats.org/spreadsheetml/2006/main" count="28" uniqueCount="26">
  <si>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</si>
  <si>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</si>
  <si>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</si>
  <si>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</si>
  <si>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</si>
  <si>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ОБОСНОВАНИЕ НАЧАЛЬНОЙ (МАКСИМАЛЬНОЙ) ЦЕНЫ КОНТРАКТА</t>
  </si>
  <si>
    <t>Среднее квадратичное отклонение</t>
  </si>
  <si>
    <r>
      <t xml:space="preserve">Цена </t>
    </r>
    <r>
      <rPr>
        <b/>
        <sz val="9"/>
        <color indexed="8"/>
        <rFont val="Times New Roman"/>
        <family val="1"/>
        <charset val="204"/>
      </rPr>
      <t>за единицу измерения (руб.)</t>
    </r>
  </si>
  <si>
    <t>Функциональные, технические, качественные, эксплуатационные характеристики объекта закупки определены Техническим заданием.</t>
  </si>
  <si>
    <t>час</t>
  </si>
  <si>
    <t xml:space="preserve">Предложение 1 </t>
  </si>
  <si>
    <t xml:space="preserve">Предложение 2 </t>
  </si>
  <si>
    <t xml:space="preserve">Предложение 3 </t>
  </si>
  <si>
    <t xml:space="preserve">Оказание охранных услуг </t>
  </si>
  <si>
    <t>Услуги частной охраны (Охранный (технический) мониторинг)</t>
  </si>
  <si>
    <t>ПРИКАЗ ФЕДЕРАЛЬНОЙ СЛУЖБЫ ВОЙСК НАЦИОНАЛЬНОЙ ГВАРДИИ РОССИЙСКОЙ ФЕДЕРАЦИИ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</t>
  </si>
  <si>
    <t>Расчет Стсо</t>
  </si>
  <si>
    <t>С ТСО = С р * Кр + С П* К П + С ЭО* К ЭО+ С М * К М + С О</t>
  </si>
  <si>
    <t>С р , С П, С ЭО, С М - Определены из коммерческих предложений в соответствии с пунктом 7 ПРИКАЗА ФЕДЕРАЛЬНОЙ СЛУЖБЫ ВОЙСК НАЦИОНАЛЬНОЙ ГВАРДИИ РОССИЙСКОЙ ФЕДЕРАЦИИ от 15 февраля 2021г. №45</t>
  </si>
  <si>
    <t>Количество (КР)</t>
  </si>
  <si>
    <t>Наименование</t>
  </si>
  <si>
    <t>С тсо, руб.</t>
  </si>
  <si>
    <t>Обеспечение охраны посредством тревожной кнопки:</t>
  </si>
  <si>
    <t>Пультовая охрана:</t>
  </si>
  <si>
    <t>Коэффициент вариации не превышает 15%. Стсо =Cр*Кр, Кр=407</t>
  </si>
  <si>
    <t>Коэффициент вариации не превышает 15%. Стсо =Cр*Кр, Кр=2521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</si>
</sst>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37">
    <xf numFmtId="0" fontId="0" fillId="0" borderId="0" xfId="0"/>
    <xf numFmtId="0" fontId="4" fillId="0" borderId="0" xfId="1" applyFont="1"/>
    <xf numFmtId="0" fontId="3" fillId="0" borderId="0" xfId="1" applyFont="1"/>
    <xf numFmtId="0" fontId="4" fillId="2" borderId="1" xfId="0" applyFont="1" applyFill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/>
    <xf numFmtId="0" fontId="4" fillId="0" borderId="0" xfId="1" applyFont="1" applyBorder="1" applyAlignment="1"/>
    <xf numFmtId="4" fontId="4" fillId="0" borderId="0" xfId="1" applyNumberFormat="1" applyFont="1" applyBorder="1" applyAlignment="1">
      <alignment horizontal="center"/>
    </xf>
    <xf numFmtId="4" fontId="3" fillId="0" borderId="1" xfId="1" applyNumberFormat="1" applyFont="1" applyBorder="1" applyAlignment="1">
      <alignment horizontal="center"/>
    </xf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0" fontId="3" fillId="0" borderId="0" xfId="1" applyFont="1" applyBorder="1"/>
    <xf numFmtId="0" fontId="3" fillId="0" borderId="0" xfId="1" applyFont="1" applyFill="1" applyBorder="1"/>
    <xf numFmtId="0" fontId="3" fillId="0" borderId="0" xfId="1" applyFont="1" applyFill="1"/>
    <xf numFmtId="0" fontId="5" fillId="0" borderId="2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/>
    </xf>
    <xf numFmtId="0" fontId="3" fillId="0" borderId="1" xfId="1" applyFont="1" applyBorder="1" applyAlignment="1"/>
    <xf numFmtId="0" fontId="3" fillId="0" borderId="3" xfId="1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4">
    <cellStyle name="Excel Built-in Normal" xfId="1"/>
    <cellStyle name="S10" xfId="2"/>
    <cellStyle name="S9" xfId="3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zoomScaleNormal="100" workbookViewId="0">
      <selection activeCell="D28" sqref="D28"/>
    </sheetView>
  </sheetViews>
  <sheetFormatPr defaultColWidth="9.28515625" defaultRowHeight="12" x14ac:dyDescent="0.2"/>
  <cols>
    <col min="1" max="1" width="4.140625" style="1" customWidth="1"/>
    <col min="2" max="2" width="42.7109375" style="1" customWidth="1"/>
    <col min="3" max="3" width="6.85546875" style="1" customWidth="1"/>
    <col min="4" max="4" width="10.5703125" style="1" customWidth="1"/>
    <col min="5" max="5" width="16.85546875" style="1" customWidth="1"/>
    <col min="6" max="6" width="16.28515625" style="1" customWidth="1"/>
    <col min="7" max="7" width="16" style="1" customWidth="1"/>
    <col min="8" max="8" width="14.5703125" style="1" customWidth="1"/>
    <col min="9" max="9" width="14.7109375" style="1" customWidth="1"/>
    <col min="10" max="10" width="15" style="1" customWidth="1"/>
    <col min="11" max="11" width="14.5703125" style="1" customWidth="1"/>
    <col min="12" max="16384" width="9.28515625" style="1"/>
  </cols>
  <sheetData>
    <row r="1" spans="1:13" ht="18" customHeight="1" x14ac:dyDescent="0.2">
      <c r="A1" s="21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1"/>
      <c r="M1" s="11"/>
    </row>
    <row r="2" spans="1:13" ht="23.25" customHeight="1" x14ac:dyDescent="0.2">
      <c r="A2" s="22" t="s">
        <v>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1"/>
      <c r="M2" s="11"/>
    </row>
    <row r="3" spans="1:13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22.9" customHeight="1" x14ac:dyDescent="0.2">
      <c r="A4" s="20" t="s">
        <v>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1"/>
      <c r="M4" s="11"/>
    </row>
    <row r="5" spans="1:13" ht="52.15" customHeight="1" x14ac:dyDescent="0.2">
      <c r="A5" s="20" t="s">
        <v>15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11"/>
      <c r="M5" s="11"/>
    </row>
    <row r="6" spans="1:13" ht="14.25" x14ac:dyDescent="0.2">
      <c r="A6" s="26" t="s">
        <v>16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11"/>
      <c r="M6" s="11"/>
    </row>
    <row r="7" spans="1:13" ht="27.6" customHeight="1" x14ac:dyDescent="0.2">
      <c r="A7" s="27" t="s">
        <v>17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11"/>
      <c r="M7" s="11"/>
    </row>
    <row r="8" spans="1:13" ht="26.25" customHeight="1" x14ac:dyDescent="0.2">
      <c r="A8" s="20" t="s">
        <v>18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11"/>
      <c r="M8" s="11"/>
    </row>
    <row r="9" spans="1:13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1"/>
      <c r="M9" s="11"/>
    </row>
    <row r="10" spans="1:13" ht="28.5" customHeight="1" x14ac:dyDescent="0.2">
      <c r="A10" s="23" t="s">
        <v>1</v>
      </c>
      <c r="B10" s="23" t="s">
        <v>20</v>
      </c>
      <c r="C10" s="23" t="s">
        <v>0</v>
      </c>
      <c r="D10" s="23" t="s">
        <v>19</v>
      </c>
      <c r="E10" s="23" t="s">
        <v>7</v>
      </c>
      <c r="F10" s="23"/>
      <c r="G10" s="23"/>
      <c r="H10" s="23" t="s">
        <v>3</v>
      </c>
      <c r="I10" s="24" t="s">
        <v>6</v>
      </c>
      <c r="J10" s="23" t="s">
        <v>4</v>
      </c>
      <c r="K10" s="23" t="s">
        <v>21</v>
      </c>
      <c r="L10" s="11"/>
      <c r="M10" s="11"/>
    </row>
    <row r="11" spans="1:13" s="2" customFormat="1" ht="24" customHeight="1" x14ac:dyDescent="0.2">
      <c r="A11" s="23"/>
      <c r="B11" s="23"/>
      <c r="C11" s="23"/>
      <c r="D11" s="23"/>
      <c r="E11" s="19" t="s">
        <v>10</v>
      </c>
      <c r="F11" s="19" t="s">
        <v>11</v>
      </c>
      <c r="G11" s="19" t="s">
        <v>12</v>
      </c>
      <c r="H11" s="23"/>
      <c r="I11" s="25"/>
      <c r="J11" s="23"/>
      <c r="K11" s="23"/>
      <c r="L11" s="13"/>
      <c r="M11" s="13"/>
    </row>
    <row r="12" spans="1:13" s="15" customFormat="1" ht="16.5" customHeight="1" x14ac:dyDescent="0.2">
      <c r="A12" s="29" t="s">
        <v>22</v>
      </c>
      <c r="B12" s="30"/>
      <c r="C12" s="30"/>
      <c r="D12" s="30"/>
      <c r="E12" s="30"/>
      <c r="F12" s="30"/>
      <c r="G12" s="30"/>
      <c r="H12" s="30"/>
      <c r="I12" s="30"/>
      <c r="J12" s="30"/>
      <c r="K12" s="31"/>
      <c r="L12" s="14"/>
      <c r="M12" s="14"/>
    </row>
    <row r="13" spans="1:13" s="15" customFormat="1" ht="36.75" customHeight="1" x14ac:dyDescent="0.2">
      <c r="A13" s="18">
        <v>1</v>
      </c>
      <c r="B13" s="17" t="s">
        <v>14</v>
      </c>
      <c r="C13" s="16" t="s">
        <v>9</v>
      </c>
      <c r="D13" s="3">
        <v>407</v>
      </c>
      <c r="E13" s="4">
        <v>15</v>
      </c>
      <c r="F13" s="4">
        <v>17</v>
      </c>
      <c r="G13" s="4">
        <v>18.5</v>
      </c>
      <c r="H13" s="5">
        <f t="shared" ref="H13" si="0">ROUND(SUM(E13,F13,G13)/3,2)</f>
        <v>16.829999999999998</v>
      </c>
      <c r="I13" s="5">
        <f t="shared" ref="I13" si="1">SQRT(VARA(E13,F13,G13))</f>
        <v>1.7559422921421231</v>
      </c>
      <c r="J13" s="5">
        <f t="shared" ref="J13" si="2">I13/H13*100</f>
        <v>10.433406370422597</v>
      </c>
      <c r="K13" s="6">
        <f t="shared" ref="K13" si="3">D13*H13</f>
        <v>6849.8099999999995</v>
      </c>
      <c r="L13" s="14"/>
      <c r="M13" s="14"/>
    </row>
    <row r="14" spans="1:13" s="15" customFormat="1" ht="16.5" customHeight="1" x14ac:dyDescent="0.2">
      <c r="A14" s="32" t="s">
        <v>24</v>
      </c>
      <c r="B14" s="33"/>
      <c r="C14" s="33"/>
      <c r="D14" s="33"/>
      <c r="E14" s="33"/>
      <c r="F14" s="33"/>
      <c r="G14" s="34"/>
      <c r="H14" s="5"/>
      <c r="I14" s="5"/>
      <c r="J14" s="5"/>
      <c r="K14" s="6">
        <f>K13</f>
        <v>6849.8099999999995</v>
      </c>
      <c r="L14" s="14"/>
      <c r="M14" s="14"/>
    </row>
    <row r="15" spans="1:13" s="15" customFormat="1" ht="16.5" customHeight="1" x14ac:dyDescent="0.2">
      <c r="A15" s="29" t="s">
        <v>23</v>
      </c>
      <c r="B15" s="30"/>
      <c r="C15" s="30"/>
      <c r="D15" s="30"/>
      <c r="E15" s="30"/>
      <c r="F15" s="30"/>
      <c r="G15" s="30"/>
      <c r="H15" s="30"/>
      <c r="I15" s="30"/>
      <c r="J15" s="30"/>
      <c r="K15" s="31"/>
      <c r="L15" s="14"/>
      <c r="M15" s="14"/>
    </row>
    <row r="16" spans="1:13" s="15" customFormat="1" ht="36.75" customHeight="1" x14ac:dyDescent="0.2">
      <c r="A16" s="18">
        <v>2</v>
      </c>
      <c r="B16" s="17" t="s">
        <v>14</v>
      </c>
      <c r="C16" s="16" t="s">
        <v>9</v>
      </c>
      <c r="D16" s="3">
        <v>2521</v>
      </c>
      <c r="E16" s="4">
        <v>15</v>
      </c>
      <c r="F16" s="4">
        <v>17</v>
      </c>
      <c r="G16" s="4">
        <v>18.5</v>
      </c>
      <c r="H16" s="5">
        <f t="shared" ref="H16" si="4">ROUND(SUM(E16,F16,G16)/3,2)</f>
        <v>16.829999999999998</v>
      </c>
      <c r="I16" s="5">
        <f t="shared" ref="I16" si="5">SQRT(VARA(E16,F16,G16))</f>
        <v>1.7559422921421231</v>
      </c>
      <c r="J16" s="5">
        <f t="shared" ref="J16" si="6">I16/H16*100</f>
        <v>10.433406370422597</v>
      </c>
      <c r="K16" s="6">
        <f t="shared" ref="K16" si="7">D16*H16</f>
        <v>42428.429999999993</v>
      </c>
      <c r="L16" s="14"/>
      <c r="M16" s="14"/>
    </row>
    <row r="17" spans="1:13" s="15" customFormat="1" ht="16.5" customHeight="1" x14ac:dyDescent="0.2">
      <c r="A17" s="32" t="s">
        <v>25</v>
      </c>
      <c r="B17" s="35"/>
      <c r="C17" s="35"/>
      <c r="D17" s="35"/>
      <c r="E17" s="35"/>
      <c r="F17" s="35"/>
      <c r="G17" s="36"/>
      <c r="H17" s="5"/>
      <c r="I17" s="5"/>
      <c r="J17" s="5"/>
      <c r="K17" s="6">
        <f>K16</f>
        <v>42428.429999999993</v>
      </c>
      <c r="L17" s="14"/>
      <c r="M17" s="14"/>
    </row>
    <row r="18" spans="1:13" ht="15" customHeight="1" x14ac:dyDescent="0.2">
      <c r="A18" s="28" t="s">
        <v>2</v>
      </c>
      <c r="B18" s="28"/>
      <c r="C18" s="28"/>
      <c r="D18" s="28"/>
      <c r="E18" s="28"/>
      <c r="F18" s="28"/>
      <c r="G18" s="28"/>
      <c r="H18" s="28"/>
      <c r="I18" s="7"/>
      <c r="J18" s="7"/>
      <c r="K18" s="10">
        <f>K14+K17</f>
        <v>49278.239999999991</v>
      </c>
      <c r="L18" s="11"/>
      <c r="M18" s="11"/>
    </row>
    <row r="19" spans="1:13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9"/>
    </row>
  </sheetData>
  <sheetProtection selectLockedCells="1" selectUnlockedCells="1"/>
  <mergeCells count="21">
    <mergeCell ref="A18:H18"/>
    <mergeCell ref="C10:C11"/>
    <mergeCell ref="D10:D11"/>
    <mergeCell ref="E10:G10"/>
    <mergeCell ref="A12:K12"/>
    <mergeCell ref="A14:G14"/>
    <mergeCell ref="A15:K15"/>
    <mergeCell ref="A17:G17"/>
    <mergeCell ref="A8:K8"/>
    <mergeCell ref="A1:K1"/>
    <mergeCell ref="A2:K2"/>
    <mergeCell ref="A4:K4"/>
    <mergeCell ref="J10:J11"/>
    <mergeCell ref="B10:B11"/>
    <mergeCell ref="H10:H11"/>
    <mergeCell ref="K10:K11"/>
    <mergeCell ref="A10:A11"/>
    <mergeCell ref="I10:I11"/>
    <mergeCell ref="A5:K5"/>
    <mergeCell ref="A6:K6"/>
    <mergeCell ref="A7:K7"/>
  </mergeCells>
  <phoneticPr fontId="6" type="noConversion"/>
  <pageMargins left="0.25" right="0.25" top="0.75" bottom="0.75" header="0.3" footer="0.3"/>
  <pageSetup paperSize="9" scale="84"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Обоснование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zakaz</cp:lastModifiedBy>
  <cp:lastPrinted>2025-10-24T06:53:55Z</cp:lastPrinted>
  <dcterms:created xsi:type="dcterms:W3CDTF">2013-01-30T02:33:10Z</dcterms:created>
  <dcterms:modified xsi:type="dcterms:W3CDTF">2026-07-24T04:41:40Z</dcterms:modified>
</cp:coreProperties>
</file>