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РАКТЫ\КОНТРАКТЫ 2026\Стройматериалы УСБ\"/>
    </mc:Choice>
  </mc:AlternateContent>
  <xr:revisionPtr revIDLastSave="0" documentId="13_ncr:1_{46D8351E-8E2C-4FD7-93D0-A0EF2D2E83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definedNames>
    <definedName name="_xlnm.Print_Area" localSheetId="0">Лист2!$A$1:$M$25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4" l="1"/>
  <c r="K11" i="4" s="1"/>
  <c r="L11" i="4" s="1"/>
  <c r="J12" i="4"/>
  <c r="K12" i="4" s="1"/>
  <c r="L12" i="4" s="1"/>
  <c r="J13" i="4"/>
  <c r="M13" i="4" s="1"/>
  <c r="J14" i="4"/>
  <c r="K14" i="4" s="1"/>
  <c r="L14" i="4" s="1"/>
  <c r="J15" i="4"/>
  <c r="M15" i="4" s="1"/>
  <c r="J16" i="4"/>
  <c r="M16" i="4" s="1"/>
  <c r="J17" i="4"/>
  <c r="M17" i="4" s="1"/>
  <c r="J18" i="4"/>
  <c r="M18" i="4" s="1"/>
  <c r="J19" i="4"/>
  <c r="M19" i="4" s="1"/>
  <c r="J20" i="4"/>
  <c r="M20" i="4" s="1"/>
  <c r="J21" i="4"/>
  <c r="M21" i="4" s="1"/>
  <c r="K21" i="4" l="1"/>
  <c r="L21" i="4" s="1"/>
  <c r="K13" i="4"/>
  <c r="L13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M14" i="4"/>
  <c r="M12" i="4"/>
  <c r="M22" i="4" l="1"/>
</calcChain>
</file>

<file path=xl/sharedStrings.xml><?xml version="1.0" encoding="utf-8"?>
<sst xmlns="http://schemas.openxmlformats.org/spreadsheetml/2006/main" count="48" uniqueCount="40">
  <si>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</si>
  <si>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</si>
  <si>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</si>
  <si>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</si>
  <si>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</si>
  <si>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</si>
  <si>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</si>
  <si>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</si>
  <si>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</si>
  <si>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</si>
  <si>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Поставщик №1</t>
  </si>
  <si>
    <t xml:space="preserve">Поставщик №2  </t>
  </si>
  <si>
    <t>Поставщик №3</t>
  </si>
  <si>
    <t>Общее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</si>
  <si>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</si>
  <si>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</si>
  <si>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</si>
  <si>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
</t>
  </si>
  <si>
    <t>Исполнитель:</t>
  </si>
  <si>
    <t>Приложение № 1
к государственному контракту</t>
  </si>
  <si>
    <t xml:space="preserve">капитан внутренней службы
</t>
  </si>
  <si>
    <t>П.А. Понкратов</t>
  </si>
  <si>
    <t>Начальник ОМТО ФКУ БМТиВС</t>
  </si>
  <si>
    <t>Т.А. Беженарь</t>
  </si>
  <si>
    <t>ГУФСИН России по Московской области</t>
  </si>
  <si>
    <t>шт</t>
  </si>
  <si>
    <t>шт.</t>
  </si>
  <si>
    <t>Светильник</t>
  </si>
  <si>
    <t>Кисть</t>
  </si>
  <si>
    <t>Плитка</t>
  </si>
  <si>
    <t>Валик</t>
  </si>
  <si>
    <t>Ламинат</t>
  </si>
  <si>
    <t>Лента</t>
  </si>
  <si>
    <t>Колер</t>
  </si>
  <si>
    <t>Плинтус</t>
  </si>
  <si>
    <t>Заглушка</t>
  </si>
  <si>
    <t>Уголок</t>
  </si>
  <si>
    <t>Краска</t>
  </si>
  <si>
    <t>упак</t>
  </si>
  <si>
    <r>
      <t xml:space="preserve">Приказом ФСИН от 31.05.2017 № 484 "Об утверждении порядка определения нормативных затрат на обеспечение функций ФСИН России, территориаальных органов ФСИН РоссииФКУ УИС на строительство""  руководствуясь доведенными ЛБО </t>
    </r>
    <r>
      <rPr>
        <b/>
        <sz val="8"/>
        <color theme="1"/>
        <rFont val="Times New Roman"/>
        <family val="1"/>
        <charset val="204"/>
      </rPr>
      <t xml:space="preserve">начальная (максимальная) цена устанавливается в размере 29609 (Двадцать девять тысяч шестьсот девять) рублей 34 копейки. </t>
    </r>
    <r>
      <rPr>
        <sz val="8"/>
        <color theme="1"/>
        <rFont val="Times New Roman"/>
        <family val="1"/>
        <charset val="204"/>
      </rPr>
      <t xml:space="preserve">Валюта используемая для формирования цены контракта и расчетов с поставщиком (подрядчиком, исполнителем) - российский рубль Российской Федерации. Порядок применения официального курса иностранной валюты к рублю РФ - не установлено.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</si>
</sst>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/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4" fontId="1" fillId="0" borderId="0" xfId="0" applyNumberFormat="1" applyFont="1"/>
    <xf numFmtId="0" fontId="5" fillId="0" borderId="0" xfId="0" applyFont="1" applyBorder="1" applyAlignment="1"/>
    <xf numFmtId="4" fontId="1" fillId="0" borderId="0" xfId="0" applyNumberFormat="1" applyFont="1" applyBorder="1"/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1" fillId="0" borderId="4" xfId="0" applyNumberFormat="1" applyFont="1" applyBorder="1" applyAlignment="1" applyProtection="1">
      <alignment horizontal="center" vertical="center" wrapText="1"/>
      <protection locked="0"/>
    </xf>
    <xf numFmtId="4" fontId="8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4" fontId="13" fillId="3" borderId="4" xfId="0" applyNumberFormat="1" applyFont="1" applyFill="1" applyBorder="1" applyAlignment="1" applyProtection="1">
      <alignment horizontal="right" vertical="center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4" fontId="9" fillId="3" borderId="6" xfId="0" applyNumberFormat="1" applyFont="1" applyFill="1" applyBorder="1" applyAlignment="1" applyProtection="1">
      <alignment horizontal="left" vertical="top" wrapText="1"/>
    </xf>
    <xf numFmtId="4" fontId="9" fillId="3" borderId="6" xfId="0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5340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32658</xdr:colOff>
      <xdr:row>8</xdr:row>
      <xdr:rowOff>1615247</xdr:rowOff>
    </xdr:from>
    <xdr:to>
      <xdr:col>13</xdr:col>
      <xdr:colOff>0</xdr:colOff>
      <xdr:row>8</xdr:row>
      <xdr:rowOff>1940218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43458" y="2662997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56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8" zoomScaleNormal="100" workbookViewId="0">
      <selection activeCell="O9" sqref="O9"/>
    </sheetView>
  </sheetViews>
  <sheetFormatPr defaultColWidth="9.140625" defaultRowHeight="11.25" x14ac:dyDescent="0.2"/>
  <cols>
    <col min="1" max="1" width="9.140625" style="1" customWidth="1"/>
    <col min="2" max="2" width="33.5703125" style="1" customWidth="1"/>
    <col min="3" max="6" width="9.140625" style="1"/>
    <col min="7" max="7" width="9" style="1" customWidth="1"/>
    <col min="8" max="8" width="9.140625" style="1" hidden="1" customWidth="1"/>
    <col min="9" max="9" width="8.7109375" style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3" ht="39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8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67.5" customHeight="1" x14ac:dyDescent="0.2">
      <c r="A3" s="44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5.25" hidden="1" customHeight="1" x14ac:dyDescent="0.2"/>
    <row r="5" spans="1:13" hidden="1" x14ac:dyDescent="0.2"/>
    <row r="6" spans="1:13" hidden="1" x14ac:dyDescent="0.2"/>
    <row r="7" spans="1:13" ht="14.25" hidden="1" customHeight="1" x14ac:dyDescent="0.2"/>
    <row r="8" spans="1:13" ht="21.75" customHeight="1" x14ac:dyDescent="0.2">
      <c r="A8" s="39" t="s">
        <v>1</v>
      </c>
      <c r="B8" s="41" t="s">
        <v>2</v>
      </c>
      <c r="C8" s="41" t="s">
        <v>3</v>
      </c>
      <c r="D8" s="41" t="s">
        <v>4</v>
      </c>
      <c r="E8" s="42" t="s">
        <v>5</v>
      </c>
      <c r="F8" s="42"/>
      <c r="G8" s="42"/>
      <c r="H8" s="42"/>
      <c r="I8" s="42"/>
      <c r="J8" s="43" t="s">
        <v>6</v>
      </c>
      <c r="K8" s="43"/>
      <c r="L8" s="43"/>
      <c r="M8" s="15" t="s">
        <v>7</v>
      </c>
    </row>
    <row r="9" spans="1:13" ht="169.5" customHeight="1" x14ac:dyDescent="0.2">
      <c r="A9" s="40"/>
      <c r="B9" s="39"/>
      <c r="C9" s="39"/>
      <c r="D9" s="39"/>
      <c r="E9" s="2" t="s">
        <v>10</v>
      </c>
      <c r="F9" s="3" t="s">
        <v>11</v>
      </c>
      <c r="G9" s="4" t="s">
        <v>12</v>
      </c>
      <c r="H9" s="4"/>
      <c r="I9" s="4"/>
      <c r="J9" s="3" t="s">
        <v>8</v>
      </c>
      <c r="K9" s="3" t="s">
        <v>9</v>
      </c>
      <c r="L9" s="5" t="s">
        <v>14</v>
      </c>
      <c r="M9" s="6" t="s">
        <v>15</v>
      </c>
    </row>
    <row r="10" spans="1:13" x14ac:dyDescent="0.2">
      <c r="A10" s="7"/>
      <c r="B10" s="26" t="s">
        <v>13</v>
      </c>
      <c r="C10" s="8"/>
      <c r="D10" s="9"/>
      <c r="E10" s="10"/>
      <c r="F10" s="10"/>
      <c r="G10" s="10"/>
      <c r="H10" s="11"/>
      <c r="I10" s="11"/>
      <c r="J10" s="12"/>
      <c r="K10" s="13"/>
      <c r="L10" s="13"/>
      <c r="M10" s="14"/>
    </row>
    <row r="11" spans="1:13" ht="15" customHeight="1" x14ac:dyDescent="0.2">
      <c r="A11" s="32">
        <v>1</v>
      </c>
      <c r="B11" s="34" t="s">
        <v>28</v>
      </c>
      <c r="C11" s="25" t="s">
        <v>25</v>
      </c>
      <c r="D11" s="27">
        <v>4</v>
      </c>
      <c r="E11" s="33">
        <v>35</v>
      </c>
      <c r="F11" s="33">
        <v>40</v>
      </c>
      <c r="G11" s="33">
        <v>31</v>
      </c>
      <c r="H11" s="28"/>
      <c r="I11" s="28"/>
      <c r="J11" s="29">
        <f t="shared" ref="J11:J21" si="0">AVERAGE(E11:I11)</f>
        <v>35.333333333333336</v>
      </c>
      <c r="K11" s="30">
        <f t="shared" ref="K11:K21" si="1">SQRT((SUM(IF(E11&gt;0,POWER(E11-J11,2),0),IF(F11&gt;0,POWER(F11-J11,2),0),IF(G11&gt;0,POWER(G11-J11,2),0),IF(H11&gt;0,POWER(H11-J11,2),0),IF(I11&gt;0,POWER(I11-J11,2),0),))/(COUNTA(E11:I11)*1))</f>
        <v>3.6817870057290873</v>
      </c>
      <c r="L11" s="30">
        <f t="shared" ref="L11:L21" si="2">K11/J11*100</f>
        <v>10.42015190300685</v>
      </c>
      <c r="M11" s="31">
        <v>141.34</v>
      </c>
    </row>
    <row r="12" spans="1:13" ht="15" customHeight="1" x14ac:dyDescent="0.2">
      <c r="A12" s="32">
        <v>2</v>
      </c>
      <c r="B12" s="34" t="s">
        <v>29</v>
      </c>
      <c r="C12" s="25" t="s">
        <v>26</v>
      </c>
      <c r="D12" s="27">
        <v>35</v>
      </c>
      <c r="E12" s="33">
        <v>200</v>
      </c>
      <c r="F12" s="33">
        <v>250</v>
      </c>
      <c r="G12" s="33">
        <v>210</v>
      </c>
      <c r="H12" s="28"/>
      <c r="I12" s="28"/>
      <c r="J12" s="29">
        <f t="shared" si="0"/>
        <v>220</v>
      </c>
      <c r="K12" s="30">
        <f t="shared" si="1"/>
        <v>21.602468994692867</v>
      </c>
      <c r="L12" s="30">
        <f t="shared" si="2"/>
        <v>9.8193040884967573</v>
      </c>
      <c r="M12" s="31">
        <f t="shared" ref="M11:M21" si="3">J12*D12</f>
        <v>7700</v>
      </c>
    </row>
    <row r="13" spans="1:13" ht="15" customHeight="1" x14ac:dyDescent="0.2">
      <c r="A13" s="32">
        <v>3</v>
      </c>
      <c r="B13" s="34" t="s">
        <v>30</v>
      </c>
      <c r="C13" s="25" t="s">
        <v>25</v>
      </c>
      <c r="D13" s="27">
        <v>4</v>
      </c>
      <c r="E13" s="33">
        <v>250</v>
      </c>
      <c r="F13" s="33">
        <v>250</v>
      </c>
      <c r="G13" s="33">
        <v>260</v>
      </c>
      <c r="H13" s="28"/>
      <c r="I13" s="28"/>
      <c r="J13" s="29">
        <f t="shared" si="0"/>
        <v>253.33333333333334</v>
      </c>
      <c r="K13" s="30">
        <f t="shared" si="1"/>
        <v>4.7140452079103161</v>
      </c>
      <c r="L13" s="30">
        <f t="shared" si="2"/>
        <v>1.8608073189119667</v>
      </c>
      <c r="M13" s="31">
        <f t="shared" si="3"/>
        <v>1013.3333333333334</v>
      </c>
    </row>
    <row r="14" spans="1:13" ht="15" customHeight="1" x14ac:dyDescent="0.2">
      <c r="A14" s="32">
        <v>4</v>
      </c>
      <c r="B14" s="34" t="s">
        <v>31</v>
      </c>
      <c r="C14" s="25" t="s">
        <v>38</v>
      </c>
      <c r="D14" s="27">
        <v>2</v>
      </c>
      <c r="E14" s="33">
        <v>2500</v>
      </c>
      <c r="F14" s="33">
        <v>2800</v>
      </c>
      <c r="G14" s="33">
        <v>2500</v>
      </c>
      <c r="H14" s="28"/>
      <c r="I14" s="28"/>
      <c r="J14" s="29">
        <f t="shared" si="0"/>
        <v>2600</v>
      </c>
      <c r="K14" s="30">
        <f t="shared" si="1"/>
        <v>141.42135623730951</v>
      </c>
      <c r="L14" s="30">
        <f t="shared" si="2"/>
        <v>5.439282932204212</v>
      </c>
      <c r="M14" s="31">
        <f t="shared" si="3"/>
        <v>5200</v>
      </c>
    </row>
    <row r="15" spans="1:13" x14ac:dyDescent="0.2">
      <c r="A15" s="32">
        <v>5</v>
      </c>
      <c r="B15" s="34" t="s">
        <v>32</v>
      </c>
      <c r="C15" s="25" t="s">
        <v>25</v>
      </c>
      <c r="D15" s="27">
        <v>5</v>
      </c>
      <c r="E15" s="33">
        <v>180</v>
      </c>
      <c r="F15" s="33">
        <v>180</v>
      </c>
      <c r="G15" s="33">
        <v>162</v>
      </c>
      <c r="H15" s="28"/>
      <c r="I15" s="28"/>
      <c r="J15" s="29">
        <f t="shared" si="0"/>
        <v>174</v>
      </c>
      <c r="K15" s="30">
        <f t="shared" si="1"/>
        <v>8.4852813742385695</v>
      </c>
      <c r="L15" s="30">
        <f t="shared" si="2"/>
        <v>4.8765984909417064</v>
      </c>
      <c r="M15" s="31">
        <f t="shared" si="3"/>
        <v>870</v>
      </c>
    </row>
    <row r="16" spans="1:13" ht="15" customHeight="1" x14ac:dyDescent="0.2">
      <c r="A16" s="32">
        <v>6</v>
      </c>
      <c r="B16" s="34" t="s">
        <v>33</v>
      </c>
      <c r="C16" s="25" t="s">
        <v>25</v>
      </c>
      <c r="D16" s="27">
        <v>4</v>
      </c>
      <c r="E16" s="33">
        <v>200</v>
      </c>
      <c r="F16" s="33">
        <v>100</v>
      </c>
      <c r="G16" s="33">
        <v>80</v>
      </c>
      <c r="H16" s="28"/>
      <c r="I16" s="28"/>
      <c r="J16" s="29">
        <f t="shared" si="0"/>
        <v>126.66666666666667</v>
      </c>
      <c r="K16" s="30">
        <f t="shared" si="1"/>
        <v>52.49338582674541</v>
      </c>
      <c r="L16" s="30">
        <f t="shared" si="2"/>
        <v>41.442146705325321</v>
      </c>
      <c r="M16" s="31">
        <f t="shared" si="3"/>
        <v>506.66666666666669</v>
      </c>
    </row>
    <row r="17" spans="1:16" x14ac:dyDescent="0.2">
      <c r="A17" s="32">
        <v>7</v>
      </c>
      <c r="B17" s="34" t="s">
        <v>34</v>
      </c>
      <c r="C17" s="25" t="s">
        <v>25</v>
      </c>
      <c r="D17" s="27">
        <v>7</v>
      </c>
      <c r="E17" s="33">
        <v>90</v>
      </c>
      <c r="F17" s="33">
        <v>120</v>
      </c>
      <c r="G17" s="33">
        <v>100</v>
      </c>
      <c r="H17" s="28"/>
      <c r="I17" s="28"/>
      <c r="J17" s="29">
        <f t="shared" si="0"/>
        <v>103.33333333333333</v>
      </c>
      <c r="K17" s="30">
        <f t="shared" si="1"/>
        <v>12.472191289246473</v>
      </c>
      <c r="L17" s="30">
        <f t="shared" si="2"/>
        <v>12.069862537980459</v>
      </c>
      <c r="M17" s="31">
        <f t="shared" si="3"/>
        <v>723.33333333333326</v>
      </c>
    </row>
    <row r="18" spans="1:16" ht="15" customHeight="1" x14ac:dyDescent="0.2">
      <c r="A18" s="32">
        <v>8</v>
      </c>
      <c r="B18" s="34" t="s">
        <v>35</v>
      </c>
      <c r="C18" s="25" t="s">
        <v>25</v>
      </c>
      <c r="D18" s="27">
        <v>2</v>
      </c>
      <c r="E18" s="33">
        <v>50</v>
      </c>
      <c r="F18" s="33">
        <v>50</v>
      </c>
      <c r="G18" s="33">
        <v>50</v>
      </c>
      <c r="H18" s="28"/>
      <c r="I18" s="28"/>
      <c r="J18" s="29">
        <f t="shared" ref="J18:J19" si="4">AVERAGE(E18:I18)</f>
        <v>50</v>
      </c>
      <c r="K18" s="30">
        <f t="shared" ref="K18:K19" si="5">SQRT((SUM(IF(E18&gt;0,POWER(E18-J18,2),0),IF(F18&gt;0,POWER(F18-J18,2),0),IF(G18&gt;0,POWER(G18-J18,2),0),IF(H18&gt;0,POWER(H18-J18,2),0),IF(I18&gt;0,POWER(I18-J18,2),0),))/(COUNTA(E18:I18)*1))</f>
        <v>0</v>
      </c>
      <c r="L18" s="30">
        <f t="shared" ref="L18:L19" si="6">K18/J18*100</f>
        <v>0</v>
      </c>
      <c r="M18" s="31">
        <f t="shared" ref="M18:M19" si="7">J18*D18</f>
        <v>100</v>
      </c>
    </row>
    <row r="19" spans="1:16" ht="15" customHeight="1" x14ac:dyDescent="0.2">
      <c r="A19" s="32">
        <v>9</v>
      </c>
      <c r="B19" s="34" t="s">
        <v>36</v>
      </c>
      <c r="C19" s="25" t="s">
        <v>25</v>
      </c>
      <c r="D19" s="27">
        <v>4</v>
      </c>
      <c r="E19" s="33">
        <v>50</v>
      </c>
      <c r="F19" s="33">
        <v>50</v>
      </c>
      <c r="G19" s="33">
        <v>50</v>
      </c>
      <c r="H19" s="28"/>
      <c r="I19" s="28"/>
      <c r="J19" s="29">
        <f t="shared" si="4"/>
        <v>50</v>
      </c>
      <c r="K19" s="30">
        <f t="shared" si="5"/>
        <v>0</v>
      </c>
      <c r="L19" s="30">
        <f t="shared" si="6"/>
        <v>0</v>
      </c>
      <c r="M19" s="31">
        <f t="shared" si="7"/>
        <v>200</v>
      </c>
    </row>
    <row r="20" spans="1:16" ht="15" customHeight="1" x14ac:dyDescent="0.2">
      <c r="A20" s="32">
        <v>10</v>
      </c>
      <c r="B20" s="34" t="s">
        <v>27</v>
      </c>
      <c r="C20" s="25" t="s">
        <v>25</v>
      </c>
      <c r="D20" s="27">
        <v>10</v>
      </c>
      <c r="E20" s="33">
        <v>600</v>
      </c>
      <c r="F20" s="33">
        <v>500</v>
      </c>
      <c r="G20" s="33">
        <v>495</v>
      </c>
      <c r="H20" s="28"/>
      <c r="I20" s="28"/>
      <c r="J20" s="29">
        <f t="shared" si="0"/>
        <v>531.66666666666663</v>
      </c>
      <c r="K20" s="30">
        <f t="shared" si="1"/>
        <v>48.362060428489698</v>
      </c>
      <c r="L20" s="30">
        <f t="shared" si="2"/>
        <v>9.0963123062990032</v>
      </c>
      <c r="M20" s="31">
        <f t="shared" si="3"/>
        <v>5316.6666666666661</v>
      </c>
    </row>
    <row r="21" spans="1:16" x14ac:dyDescent="0.2">
      <c r="A21" s="32">
        <v>11</v>
      </c>
      <c r="B21" s="34" t="s">
        <v>37</v>
      </c>
      <c r="C21" s="25" t="s">
        <v>25</v>
      </c>
      <c r="D21" s="27">
        <v>3</v>
      </c>
      <c r="E21" s="33">
        <v>2421</v>
      </c>
      <c r="F21" s="33">
        <v>2677</v>
      </c>
      <c r="G21" s="33">
        <v>2740</v>
      </c>
      <c r="H21" s="28"/>
      <c r="I21" s="28"/>
      <c r="J21" s="29">
        <f t="shared" si="0"/>
        <v>2612.6666666666665</v>
      </c>
      <c r="K21" s="30">
        <f t="shared" si="1"/>
        <v>137.9476551288769</v>
      </c>
      <c r="L21" s="30">
        <f t="shared" si="2"/>
        <v>5.2799561799774271</v>
      </c>
      <c r="M21" s="31">
        <f t="shared" si="3"/>
        <v>7838</v>
      </c>
    </row>
    <row r="22" spans="1:16" ht="12.75" x14ac:dyDescent="0.2">
      <c r="A22" s="47" t="s">
        <v>16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36">
        <f>SUM(M11:M21)</f>
        <v>29609.339999999997</v>
      </c>
    </row>
    <row r="23" spans="1:16" x14ac:dyDescent="0.2">
      <c r="A23" s="50" t="s">
        <v>39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6" ht="48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6" ht="30" hidden="1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6" hidden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16"/>
      <c r="O26" s="16"/>
      <c r="P26" s="16"/>
    </row>
    <row r="27" spans="1:16" x14ac:dyDescent="0.2">
      <c r="A27" s="49" t="s">
        <v>18</v>
      </c>
      <c r="B27" s="49"/>
      <c r="N27" s="16"/>
      <c r="O27" s="16"/>
      <c r="P27" s="16"/>
    </row>
    <row r="28" spans="1:16" ht="12.75" x14ac:dyDescent="0.2">
      <c r="A28" s="49" t="s">
        <v>22</v>
      </c>
      <c r="B28" s="49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49" t="s">
        <v>23</v>
      </c>
      <c r="N28" s="49"/>
      <c r="O28" s="16"/>
      <c r="P28" s="16"/>
    </row>
    <row r="29" spans="1:16" ht="18" customHeight="1" x14ac:dyDescent="0.2">
      <c r="A29" s="49" t="s">
        <v>24</v>
      </c>
      <c r="B29" s="49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6" ht="15" hidden="1" x14ac:dyDescent="0.2">
      <c r="A30" s="45" t="s">
        <v>20</v>
      </c>
      <c r="B30" s="4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24" t="s">
        <v>21</v>
      </c>
    </row>
    <row r="31" spans="1:16" ht="12.75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6" x14ac:dyDescent="0.2">
      <c r="A32" s="17"/>
      <c r="B32" s="17"/>
      <c r="C32" s="17"/>
      <c r="D32" s="17"/>
      <c r="E32" s="17"/>
      <c r="F32" s="17"/>
      <c r="G32" s="19"/>
      <c r="H32" s="19"/>
      <c r="I32" s="19"/>
      <c r="J32" s="19"/>
      <c r="K32" s="16"/>
      <c r="L32" s="16"/>
      <c r="M32" s="16"/>
    </row>
    <row r="33" spans="1:14" x14ac:dyDescent="0.2">
      <c r="A33" s="17"/>
      <c r="B33" s="17"/>
      <c r="C33" s="17"/>
      <c r="D33" s="17"/>
      <c r="E33" s="17"/>
      <c r="F33" s="17"/>
      <c r="G33" s="19"/>
      <c r="H33" s="19"/>
      <c r="I33" s="19"/>
      <c r="J33" s="19"/>
      <c r="K33" s="16"/>
      <c r="L33" s="16"/>
      <c r="M33" s="16"/>
    </row>
    <row r="34" spans="1:14" ht="12" customHeight="1" x14ac:dyDescent="0.2">
      <c r="A34" s="17"/>
      <c r="B34" s="17"/>
      <c r="C34" s="17"/>
      <c r="D34" s="17"/>
      <c r="E34" s="17"/>
      <c r="F34" s="17"/>
      <c r="G34" s="19"/>
      <c r="H34" s="19"/>
      <c r="I34" s="19"/>
      <c r="J34" s="19"/>
      <c r="K34" s="16"/>
      <c r="L34" s="16"/>
      <c r="M34" s="16"/>
    </row>
    <row r="35" spans="1:14" x14ac:dyDescent="0.2">
      <c r="G35" s="16"/>
      <c r="H35" s="16"/>
      <c r="I35" s="16"/>
      <c r="J35" s="16"/>
      <c r="K35" s="16"/>
      <c r="L35" s="16"/>
      <c r="M35" s="16"/>
    </row>
    <row r="36" spans="1:14" x14ac:dyDescent="0.2">
      <c r="G36" s="16"/>
      <c r="H36" s="16"/>
      <c r="I36" s="16"/>
      <c r="J36" s="16"/>
      <c r="K36" s="16"/>
      <c r="L36" s="16"/>
      <c r="M36" s="16"/>
    </row>
    <row r="37" spans="1:14" x14ac:dyDescent="0.2">
      <c r="G37" s="16"/>
      <c r="H37" s="16"/>
      <c r="I37" s="16"/>
      <c r="J37" s="16"/>
      <c r="K37" s="16"/>
      <c r="L37" s="16"/>
      <c r="M37" s="16"/>
      <c r="N37" s="16"/>
    </row>
    <row r="38" spans="1:14" ht="12.75" x14ac:dyDescent="0.2">
      <c r="E38" s="18"/>
      <c r="F38" s="18"/>
      <c r="G38" s="20"/>
      <c r="H38" s="16"/>
      <c r="I38" s="16"/>
      <c r="J38" s="21"/>
      <c r="K38" s="22"/>
      <c r="L38" s="22"/>
      <c r="M38" s="23"/>
    </row>
  </sheetData>
  <mergeCells count="16">
    <mergeCell ref="A30:B30"/>
    <mergeCell ref="A22:L22"/>
    <mergeCell ref="A27:B27"/>
    <mergeCell ref="A28:B28"/>
    <mergeCell ref="A29:B29"/>
    <mergeCell ref="A23:M26"/>
    <mergeCell ref="M28:N28"/>
    <mergeCell ref="A1:M1"/>
    <mergeCell ref="A2:M2"/>
    <mergeCell ref="A8:A9"/>
    <mergeCell ref="B8:B9"/>
    <mergeCell ref="C8:C9"/>
    <mergeCell ref="D8:D9"/>
    <mergeCell ref="E8:I8"/>
    <mergeCell ref="J8:L8"/>
    <mergeCell ref="A3:M3"/>
  </mergeCells>
  <pageMargins left="0.23622047244094491" right="0.23622047244094491" top="0.74803149606299213" bottom="0.74803149606299213" header="0.31496062992125984" footer="0.31496062992125984"/>
  <pageSetup paperSize="9" scale="9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Buchgalteriya-MSCH</cp:lastModifiedBy>
  <cp:lastPrinted>2024-04-17T12:29:13Z</cp:lastPrinted>
  <dcterms:created xsi:type="dcterms:W3CDTF">2014-04-01T09:50:37Z</dcterms:created>
  <dcterms:modified xsi:type="dcterms:W3CDTF">2026-08-24T14:41:43Z</dcterms:modified>
</cp:coreProperties>
</file>