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Реестры ГК\2026\Копии ГК 2026\_Березка\______________________ (К-_03-02) от __.08.26 Закупка оборудования (Манипуляторы)\"/>
    </mc:Choice>
  </mc:AlternateContent>
  <bookViews>
    <workbookView xWindow="-120" yWindow="-120" windowWidth="29040" windowHeight="15840"/>
  </bookViews>
  <sheets>
    <sheet name="Дораб ЕГАИС" sheetId="16" r:id="rId1"/>
  </sheets>
  <definedNames>
    <definedName name="Print_Area" localSheetId="0">'Дораб ЕГАИС'!$A$1:$P$8</definedName>
    <definedName name="_xlnm.Print_Area" localSheetId="0">'Дораб ЕГАИС'!$A$1:$R$21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" i="16" l="1"/>
  <c r="L8" i="16"/>
  <c r="R8" i="16" s="1"/>
  <c r="R9" i="16" l="1"/>
  <c r="P8" i="16" l="1"/>
</calcChain>
</file>

<file path=xl/sharedStrings.xml><?xml version="1.0" encoding="utf-8"?>
<sst xmlns="http://schemas.openxmlformats.org/spreadsheetml/2006/main" count="26" uniqueCount="25">
  <si>
    <t>ОБОСНОВАНИЕ НАЧАЛЬНОЙ (МАКСИМАЛЬНОЙ) ЦЕНЫ КОНТРАКТА</t>
  </si>
  <si>
    <t>Исполнитель:</t>
  </si>
  <si>
    <t>Заказчик:</t>
  </si>
  <si>
    <t>Среднее арифметическое значение</t>
  </si>
  <si>
    <t>Коэффициент вариации, %</t>
  </si>
  <si>
    <t>Среднее квадратическое отклонение</t>
  </si>
  <si>
    <t>Описание объекта закупки</t>
  </si>
  <si>
    <t xml:space="preserve">Начальник Управления цифровой трансформации и информатизации </t>
  </si>
  <si>
    <t>В.С. Суханов</t>
  </si>
  <si>
    <t>Стоимость, руб.</t>
  </si>
  <si>
    <t xml:space="preserve">Начальник одела методологического обеспеченя цифровой трансформции Управления цифровой трансформации и информатизации </t>
  </si>
  <si>
    <t>О.В. Рябова</t>
  </si>
  <si>
    <t>Количество, шт.</t>
  </si>
  <si>
    <t>ИТОГО :</t>
  </si>
  <si>
    <t>Расчет начальной (максимальной) цены контракта методом сопоставимых рыночных цен (анализ рынка)</t>
  </si>
  <si>
    <t>Стоимость за  1 штуку, Скриншот №1</t>
  </si>
  <si>
    <t>Стоимость за  1 штуку, Скриншот №2</t>
  </si>
  <si>
    <t>Стоимость за  1 штуку, Скриншот №3</t>
  </si>
  <si>
    <t>Стоимость за  1 штуку, Скриншот №4</t>
  </si>
  <si>
    <t>Стоимость за  1 штуку, Скриншот №5</t>
  </si>
  <si>
    <t>______________</t>
  </si>
  <si>
    <t>Закупка оборудования (Манипуляторы)</t>
  </si>
  <si>
    <t>Мышь компьютерная проводная БЕШТАУ M100РУ, БЕРТ.467219.004-02 или эквивалент</t>
  </si>
  <si>
    <t>Определить начальную (максимальную) цену контракта (НМЦК) по мероприятию по информатизации 160.00100160.16.Э.818.26 в размере  19 592,00 руб.
Коэффициент вариации цен не превышает 33% - цены являются однородными.
Информация о валюте, используемой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</t>
  </si>
  <si>
    <t>Дата подготовки обоснования НМЦК: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</si>
</sst>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/>
    <xf numFmtId="4" fontId="3" fillId="0" borderId="0" xfId="0" applyNumberFormat="1" applyFont="1"/>
    <xf numFmtId="4" fontId="3" fillId="0" borderId="0" xfId="0" applyNumberFormat="1" applyFont="1" applyFill="1"/>
    <xf numFmtId="0" fontId="3" fillId="0" borderId="0" xfId="0" applyFont="1" applyFill="1" applyBorder="1"/>
    <xf numFmtId="0" fontId="2" fillId="0" borderId="0" xfId="0" applyFont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2" fillId="4" borderId="0" xfId="0" applyFont="1" applyFill="1"/>
    <xf numFmtId="0" fontId="3" fillId="4" borderId="0" xfId="0" applyFont="1" applyFill="1"/>
    <xf numFmtId="4" fontId="10" fillId="0" borderId="21" xfId="0" applyNumberFormat="1" applyFont="1" applyFill="1" applyBorder="1" applyAlignment="1">
      <alignment horizontal="center" vertical="center" wrapText="1"/>
    </xf>
    <xf numFmtId="2" fontId="8" fillId="0" borderId="22" xfId="0" applyNumberFormat="1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center" vertical="center"/>
    </xf>
    <xf numFmtId="0" fontId="3" fillId="4" borderId="0" xfId="0" applyFont="1" applyFill="1" applyAlignment="1"/>
    <xf numFmtId="4" fontId="8" fillId="0" borderId="22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49" fontId="5" fillId="3" borderId="8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topLeftCell="A9" zoomScaleNormal="100" zoomScaleSheetLayoutView="100" workbookViewId="0">
      <selection activeCell="H8" sqref="H8"/>
    </sheetView>
  </sheetViews>
  <sheetFormatPr defaultColWidth="8.85546875" defaultRowHeight="15.75" x14ac:dyDescent="0.25"/>
  <cols>
    <col min="1" max="1" width="3.7109375" style="1" customWidth="1"/>
    <col min="2" max="2" width="13.7109375" style="1" hidden="1" customWidth="1"/>
    <col min="3" max="3" width="12.85546875" style="1" customWidth="1"/>
    <col min="4" max="4" width="6.7109375" style="1" customWidth="1"/>
    <col min="5" max="5" width="9" style="1" customWidth="1"/>
    <col min="6" max="6" width="15.7109375" style="1" customWidth="1"/>
    <col min="7" max="7" width="16.7109375" style="1" customWidth="1"/>
    <col min="8" max="8" width="16.5703125" style="1" customWidth="1"/>
    <col min="9" max="9" width="8.42578125" style="1" customWidth="1"/>
    <col min="10" max="10" width="3" style="1" customWidth="1"/>
    <col min="11" max="11" width="5.28515625" style="1" customWidth="1"/>
    <col min="12" max="12" width="7.5703125" style="1" customWidth="1"/>
    <col min="13" max="13" width="6.5703125" style="1" customWidth="1"/>
    <col min="14" max="14" width="3.7109375" style="1" customWidth="1"/>
    <col min="15" max="15" width="18.140625" style="1" customWidth="1"/>
    <col min="16" max="16" width="14.85546875" style="1" customWidth="1"/>
    <col min="17" max="17" width="14.42578125" style="1" customWidth="1"/>
    <col min="18" max="18" width="18.42578125" style="1" customWidth="1"/>
    <col min="19" max="19" width="15.85546875" style="1" customWidth="1"/>
    <col min="20" max="20" width="14.7109375" style="1" customWidth="1"/>
    <col min="21" max="21" width="25.28515625" style="1" customWidth="1"/>
    <col min="22" max="22" width="10.140625" style="1" customWidth="1"/>
    <col min="23" max="23" width="14.85546875" style="1" customWidth="1"/>
    <col min="24" max="16384" width="8.85546875" style="1"/>
  </cols>
  <sheetData>
    <row r="1" spans="1:21" ht="21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7"/>
    </row>
    <row r="2" spans="1:21" ht="9.75" customHeight="1" thickBot="1" x14ac:dyDescent="0.3"/>
    <row r="3" spans="1:21" ht="24" customHeight="1" thickBot="1" x14ac:dyDescent="0.3">
      <c r="A3" s="48" t="s">
        <v>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</row>
    <row r="4" spans="1:21" ht="22.5" customHeight="1" thickBot="1" x14ac:dyDescent="0.3">
      <c r="A4" s="51" t="s">
        <v>21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</row>
    <row r="5" spans="1:21" ht="27" customHeight="1" thickBot="1" x14ac:dyDescent="0.3">
      <c r="A5" s="58" t="s">
        <v>14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60"/>
      <c r="T5" s="6"/>
      <c r="U5" s="6"/>
    </row>
    <row r="6" spans="1:21" ht="21.75" customHeight="1" x14ac:dyDescent="0.25">
      <c r="A6" s="37"/>
      <c r="B6" s="38"/>
      <c r="C6" s="39"/>
      <c r="D6" s="38" t="s">
        <v>15</v>
      </c>
      <c r="E6" s="38"/>
      <c r="F6" s="46" t="s">
        <v>16</v>
      </c>
      <c r="G6" s="46" t="s">
        <v>17</v>
      </c>
      <c r="H6" s="46" t="s">
        <v>18</v>
      </c>
      <c r="I6" s="38" t="s">
        <v>19</v>
      </c>
      <c r="J6" s="38"/>
      <c r="K6" s="38"/>
      <c r="L6" s="54" t="s">
        <v>3</v>
      </c>
      <c r="M6" s="38"/>
      <c r="N6" s="39"/>
      <c r="O6" s="20" t="s">
        <v>5</v>
      </c>
      <c r="P6" s="20" t="s">
        <v>4</v>
      </c>
      <c r="Q6" s="20" t="s">
        <v>12</v>
      </c>
      <c r="R6" s="56" t="s">
        <v>9</v>
      </c>
    </row>
    <row r="7" spans="1:21" ht="27" customHeight="1" thickBot="1" x14ac:dyDescent="0.3">
      <c r="A7" s="40"/>
      <c r="B7" s="41"/>
      <c r="C7" s="42"/>
      <c r="D7" s="41"/>
      <c r="E7" s="41"/>
      <c r="F7" s="47"/>
      <c r="G7" s="47"/>
      <c r="H7" s="47"/>
      <c r="I7" s="41"/>
      <c r="J7" s="41"/>
      <c r="K7" s="41"/>
      <c r="L7" s="55"/>
      <c r="M7" s="41"/>
      <c r="N7" s="42"/>
      <c r="O7" s="21"/>
      <c r="P7" s="21"/>
      <c r="Q7" s="21"/>
      <c r="R7" s="57"/>
    </row>
    <row r="8" spans="1:21" ht="136.5" customHeight="1" thickBot="1" x14ac:dyDescent="0.3">
      <c r="A8" s="43" t="s">
        <v>22</v>
      </c>
      <c r="B8" s="44"/>
      <c r="C8" s="45"/>
      <c r="D8" s="17">
        <v>881</v>
      </c>
      <c r="E8" s="18"/>
      <c r="F8" s="16">
        <v>938</v>
      </c>
      <c r="G8" s="16">
        <v>1100</v>
      </c>
      <c r="H8" s="16">
        <v>1099</v>
      </c>
      <c r="I8" s="19">
        <v>880</v>
      </c>
      <c r="J8" s="17"/>
      <c r="K8" s="17"/>
      <c r="L8" s="17">
        <f>(D8+F8+G8+H8+I8)/5</f>
        <v>979.6</v>
      </c>
      <c r="M8" s="17"/>
      <c r="N8" s="17"/>
      <c r="O8" s="16">
        <f>_xlfn.STDEV.S(D8:K8)</f>
        <v>111.94328921378023</v>
      </c>
      <c r="P8" s="12">
        <f>(O8/L8)*100</f>
        <v>11.42744887849941</v>
      </c>
      <c r="Q8" s="13">
        <v>20</v>
      </c>
      <c r="R8" s="14">
        <f>L8*Q8</f>
        <v>19592</v>
      </c>
      <c r="S8" s="5"/>
      <c r="T8" s="5"/>
      <c r="U8" s="4"/>
    </row>
    <row r="9" spans="1:21" ht="27" customHeight="1" thickBot="1" x14ac:dyDescent="0.3">
      <c r="A9" s="24" t="s">
        <v>13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6"/>
      <c r="R9" s="11">
        <f>R8</f>
        <v>19592</v>
      </c>
      <c r="U9" s="4"/>
    </row>
    <row r="10" spans="1:21" ht="99" customHeight="1" thickBot="1" x14ac:dyDescent="0.3">
      <c r="A10" s="33" t="s">
        <v>23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21" x14ac:dyDescent="0.25">
      <c r="A11" s="27" t="s">
        <v>24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9"/>
    </row>
    <row r="12" spans="1:21" ht="16.5" thickBot="1" x14ac:dyDescent="0.3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</row>
    <row r="13" spans="1:21" ht="13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1" ht="25.5" customHeight="1" x14ac:dyDescent="0.25">
      <c r="A14" s="3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1" ht="45" customHeight="1" x14ac:dyDescent="0.25">
      <c r="A15" s="23" t="s">
        <v>10</v>
      </c>
      <c r="B15" s="23"/>
      <c r="C15" s="23"/>
      <c r="D15" s="23"/>
      <c r="E15" s="23"/>
      <c r="F15" s="23"/>
      <c r="G15" s="15"/>
      <c r="H15" s="15"/>
      <c r="I15" s="22" t="s">
        <v>11</v>
      </c>
      <c r="J15" s="22"/>
      <c r="K15" s="22"/>
      <c r="L15" s="2"/>
      <c r="M15" s="2"/>
      <c r="N15" s="2"/>
      <c r="O15" s="2"/>
      <c r="P15" s="2"/>
      <c r="Q15" s="2"/>
    </row>
    <row r="16" spans="1:21" ht="21" customHeight="1" x14ac:dyDescent="0.25">
      <c r="A16" s="23"/>
      <c r="B16" s="23"/>
      <c r="C16" s="23"/>
      <c r="D16" s="23"/>
      <c r="E16" s="23"/>
      <c r="F16" s="23"/>
      <c r="G16" s="15"/>
      <c r="H16" s="15" t="s">
        <v>20</v>
      </c>
      <c r="I16" s="22"/>
      <c r="J16" s="22"/>
      <c r="K16" s="22"/>
      <c r="L16" s="2"/>
      <c r="M16" s="2"/>
      <c r="N16" s="2"/>
      <c r="O16" s="2"/>
      <c r="P16" s="2"/>
      <c r="Q16" s="2"/>
    </row>
    <row r="17" spans="1:17" ht="13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2"/>
      <c r="M17" s="2"/>
      <c r="N17" s="2"/>
      <c r="O17" s="2"/>
      <c r="P17" s="2"/>
      <c r="Q17" s="2"/>
    </row>
    <row r="18" spans="1:17" ht="25.5" customHeight="1" x14ac:dyDescent="0.25">
      <c r="A18" s="9" t="s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7" ht="20.25" customHeight="1" x14ac:dyDescent="0.25">
      <c r="A19" s="23" t="s">
        <v>7</v>
      </c>
      <c r="B19" s="23"/>
      <c r="C19" s="23"/>
      <c r="D19" s="23"/>
      <c r="E19" s="23"/>
      <c r="F19" s="23"/>
      <c r="G19" s="15"/>
      <c r="H19" s="15"/>
      <c r="I19" s="22" t="s">
        <v>8</v>
      </c>
      <c r="J19" s="22"/>
      <c r="K19" s="22"/>
    </row>
    <row r="20" spans="1:17" ht="24.75" customHeight="1" x14ac:dyDescent="0.25">
      <c r="A20" s="23"/>
      <c r="B20" s="23"/>
      <c r="C20" s="23"/>
      <c r="D20" s="23"/>
      <c r="E20" s="23"/>
      <c r="F20" s="23"/>
      <c r="G20" s="15"/>
      <c r="H20" s="15" t="s">
        <v>20</v>
      </c>
      <c r="I20" s="22"/>
      <c r="J20" s="22"/>
      <c r="K20" s="22"/>
    </row>
    <row r="22" spans="1:17" ht="39" customHeight="1" x14ac:dyDescent="0.25"/>
    <row r="23" spans="1:17" ht="51" customHeight="1" x14ac:dyDescent="0.25"/>
    <row r="29" spans="1:17" ht="76.5" customHeight="1" x14ac:dyDescent="0.25"/>
  </sheetData>
  <mergeCells count="26">
    <mergeCell ref="A1:P1"/>
    <mergeCell ref="A6:C7"/>
    <mergeCell ref="L8:N8"/>
    <mergeCell ref="A8:C8"/>
    <mergeCell ref="F6:F7"/>
    <mergeCell ref="G6:G7"/>
    <mergeCell ref="H6:H7"/>
    <mergeCell ref="A3:R3"/>
    <mergeCell ref="A4:R4"/>
    <mergeCell ref="D6:E7"/>
    <mergeCell ref="I6:K7"/>
    <mergeCell ref="L6:N7"/>
    <mergeCell ref="O6:O7"/>
    <mergeCell ref="P6:P7"/>
    <mergeCell ref="R6:R7"/>
    <mergeCell ref="A5:R5"/>
    <mergeCell ref="D8:E8"/>
    <mergeCell ref="I8:K8"/>
    <mergeCell ref="Q6:Q7"/>
    <mergeCell ref="I15:K16"/>
    <mergeCell ref="I19:K20"/>
    <mergeCell ref="A15:F16"/>
    <mergeCell ref="A19:F20"/>
    <mergeCell ref="A9:Q9"/>
    <mergeCell ref="A11:R12"/>
    <mergeCell ref="A10:R10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Дораб ЕГАИС</vt:lpstr>
      <vt:lpstr>'Дораб ЕГАИС'!Print_Area</vt:lpstr>
      <vt:lpstr>'Дораб ЕГАИС'!Область_печати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Евгений Владимирович</dc:creator>
  <cp:lastModifiedBy>Перелыгина Елена Александровна</cp:lastModifiedBy>
  <cp:lastPrinted>2026-08-03T14:22:01Z</cp:lastPrinted>
  <dcterms:created xsi:type="dcterms:W3CDTF">2014-08-14T12:37:43Z</dcterms:created>
  <dcterms:modified xsi:type="dcterms:W3CDTF">2026-08-03T14:22:18Z</dcterms:modified>
</cp:coreProperties>
</file>