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Лист1!$A$1:$Q$84</definedName>
  </definedNames>
  <calcPr calcId="152511" refMode="R1C1"/>
</workbook>
</file>

<file path=xl/calcChain.xml><?xml version="1.0" encoding="utf-8"?>
<calcChain xmlns="http://schemas.openxmlformats.org/spreadsheetml/2006/main">
  <c r="N21" i="1" l="1"/>
  <c r="Q21" i="1" s="1"/>
  <c r="N35" i="1"/>
  <c r="Q35" i="1" s="1"/>
  <c r="N34" i="1"/>
  <c r="Q34" i="1" s="1"/>
  <c r="N33" i="1"/>
  <c r="Q33" i="1" s="1"/>
  <c r="N32" i="1"/>
  <c r="Q32" i="1" s="1"/>
  <c r="N31" i="1"/>
  <c r="Q31" i="1" s="1"/>
  <c r="N30" i="1"/>
  <c r="Q30" i="1" s="1"/>
  <c r="N29" i="1"/>
  <c r="Q29" i="1" s="1"/>
  <c r="N28" i="1"/>
  <c r="Q28" i="1" s="1"/>
  <c r="O21" i="1" l="1"/>
  <c r="P21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N23" i="1"/>
  <c r="O23" i="1" s="1"/>
  <c r="P23" i="1" s="1"/>
  <c r="N27" i="1"/>
  <c r="Q27" i="1" s="1"/>
  <c r="N22" i="1"/>
  <c r="O22" i="1" s="1"/>
  <c r="P22" i="1" s="1"/>
  <c r="N26" i="1"/>
  <c r="Q26" i="1" s="1"/>
  <c r="N25" i="1"/>
  <c r="O25" i="1" s="1"/>
  <c r="P25" i="1" s="1"/>
  <c r="N24" i="1"/>
  <c r="Q24" i="1" s="1"/>
  <c r="Q23" i="1" l="1"/>
  <c r="Q22" i="1"/>
  <c r="Q25" i="1"/>
  <c r="O27" i="1"/>
  <c r="P27" i="1" s="1"/>
  <c r="O26" i="1"/>
  <c r="P26" i="1" s="1"/>
  <c r="O24" i="1"/>
  <c r="P24" i="1" s="1"/>
  <c r="Q36" i="1" l="1"/>
  <c r="G6" i="1" l="1"/>
</calcChain>
</file>

<file path=xl/sharedStrings.xml><?xml version="1.0" encoding="utf-8"?>
<sst xmlns="http://schemas.openxmlformats.org/spreadsheetml/2006/main" count="76" uniqueCount="60">
  <si>
    <t>Используемый метод определения НМЦК с обоснованием:</t>
  </si>
  <si>
    <t>№ п/п</t>
  </si>
  <si>
    <t>Расчет начальной (максимальной) цены контракта</t>
  </si>
  <si>
    <t xml:space="preserve">Единица измерения              </t>
  </si>
  <si>
    <t>Кол-во</t>
  </si>
  <si>
    <t>Среднее квадратичное отклонение</t>
  </si>
  <si>
    <t>Коэффициент вариации (%)</t>
  </si>
  <si>
    <t>Итого:</t>
  </si>
  <si>
    <t xml:space="preserve">** - начальная максимальная цена контракта определена как сумма цен по позициям 1, рассчитанных по формуле </t>
  </si>
  <si>
    <t>Коэффициент вариации цены определяется по следующей формуле:</t>
  </si>
  <si>
    <t>V - коэффициент вариации;</t>
  </si>
  <si>
    <t>Среднее квадратичное отклонение определяется по формуле: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</si>
  <si>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</si>
  <si>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</si>
  <si>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- количество значений, используемых в расчете;</t>
  </si>
  <si>
    <t>i - номер источника ценовой информации</t>
  </si>
  <si>
    <t>НМКЦ вычисляется по формуле:</t>
  </si>
  <si>
    <t>n – количество значений, используемых в расчете;</t>
  </si>
  <si>
    <t xml:space="preserve">различий в характеристиках товаров, коммерческих и (или) финансовых условий поставок </t>
  </si>
  <si>
    <t>Наименование и характеристики объекта закупки</t>
  </si>
  <si>
    <t xml:space="preserve"> </t>
  </si>
  <si>
    <t>Способ определения поставщика (исполнителя/ подрядчика)</t>
  </si>
  <si>
    <t>Обоснование выбранного способа определения поставщика (подрядчика, исполнителя</t>
  </si>
  <si>
    <t>Обоснование закупки</t>
  </si>
  <si>
    <t>Наименование объекта и/или объектов закупки</t>
  </si>
  <si>
    <t>Планируемые платежи,  руб.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</si>
  <si>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 / цели закупки</t>
  </si>
  <si>
    <t>Начальная (максимальная) цена позиций / Начальная (максимальная) цена контракта</t>
  </si>
  <si>
    <t>Предложенная цена единицы товара (работы / услуги)</t>
  </si>
  <si>
    <t xml:space="preserve"> - коэффициент (индекс), применяемый для пересчета цен товаров, работ, услуг с учетом</t>
  </si>
  <si>
    <t>в соответствии со статьей 59 Федерального закона № 44 - ФЗ от 05.04. 2013</t>
  </si>
  <si>
    <t>* - коэффициент вариации  менее 33 %, совокупность цен принимается однородной</t>
  </si>
  <si>
    <t>Обоснование начальной (максимальной ) цены  контракта (суммы начальных максимальных цен единиц товара, работы, услуги)</t>
  </si>
  <si>
    <t>При определении начальной (максимальной ) цены  контракта использован Метод сопоставимых рыночных цен (анализа рынка) , так как данный метод определения НМЦК является приоритетным. (часть 1 статьи 22 Федерального закона № 44-ФЗ от 05.04.2013 )</t>
  </si>
  <si>
    <r>
      <t>v</t>
    </r>
    <r>
      <rPr>
        <i/>
        <sz val="9"/>
        <color theme="1" tint="0.34998626667073579"/>
        <rFont val="Times New Roman"/>
        <family val="1"/>
        <charset val="204"/>
      </rPr>
      <t xml:space="preserve"> – </t>
    </r>
    <r>
      <rPr>
        <sz val="9"/>
        <color theme="1" tint="0.34998626667073579"/>
        <rFont val="Times New Roman"/>
        <family val="1"/>
        <charset val="204"/>
      </rPr>
      <t>количество (объем) закупаемого товара (работы, услуги);</t>
    </r>
  </si>
  <si>
    <r>
      <t>i</t>
    </r>
    <r>
      <rPr>
        <sz val="9"/>
        <color theme="1" tint="0.34998626667073579"/>
        <rFont val="Times New Roman"/>
        <family val="1"/>
        <charset val="204"/>
      </rPr>
      <t>– номер источника ценовой информации;</t>
    </r>
  </si>
  <si>
    <r>
      <t>товаров, выполнения работ, оказания услуг</t>
    </r>
    <r>
      <rPr>
        <i/>
        <sz val="9"/>
        <color theme="1" tint="0.34998626667073579"/>
        <rFont val="Times New Roman"/>
        <family val="1"/>
        <charset val="204"/>
      </rPr>
      <t>,</t>
    </r>
    <r>
      <rPr>
        <sz val="9"/>
        <color theme="1" tint="0.34998626667073579"/>
        <rFont val="Times New Roman"/>
        <family val="1"/>
        <charset val="204"/>
      </rPr>
      <t xml:space="preserve"> представленной в источнике с номером </t>
    </r>
    <r>
      <rPr>
        <i/>
        <sz val="9"/>
        <color theme="1" tint="0.34998626667073579"/>
        <rFont val="Times New Roman"/>
        <family val="1"/>
        <charset val="204"/>
      </rPr>
      <t>i</t>
    </r>
    <r>
      <rPr>
        <sz val="9"/>
        <color theme="1" tint="0.34998626667073579"/>
        <rFont val="Times New Roman"/>
        <family val="1"/>
        <charset val="204"/>
      </rPr>
      <t>.</t>
    </r>
  </si>
  <si>
    <r>
      <t xml:space="preserve"> - цена единицы товара, работы, услуги, представленная в источнике с номером </t>
    </r>
    <r>
      <rPr>
        <i/>
        <sz val="9"/>
        <color theme="1" tint="0.34998626667073579"/>
        <rFont val="Times New Roman"/>
        <family val="1"/>
        <charset val="204"/>
      </rPr>
      <t>i</t>
    </r>
    <r>
      <rPr>
        <sz val="9"/>
        <color theme="1" tint="0.34998626667073579"/>
        <rFont val="Times New Roman"/>
        <family val="1"/>
        <charset val="204"/>
      </rPr>
      <t>.</t>
    </r>
  </si>
  <si>
    <t>Наименьшая арифметическая величина цены товара (ратботы / услуги)</t>
  </si>
  <si>
    <t>п.4 ст.93 44-ФЗ</t>
  </si>
  <si>
    <t>шт</t>
  </si>
  <si>
    <t>щт</t>
  </si>
  <si>
    <t>Диск ведомый</t>
  </si>
  <si>
    <t>Запасные части для автотранспорта</t>
  </si>
  <si>
    <t>Предложение № 33</t>
  </si>
  <si>
    <t>Муфта 1пер. и з/х со ступицей КПП 5ст</t>
  </si>
  <si>
    <t>Муфта сцепления в сб.с подш. дв.Cummins</t>
  </si>
  <si>
    <t>Фильтр масляный дв.Д-245</t>
  </si>
  <si>
    <t xml:space="preserve">Фильтр топливный </t>
  </si>
  <si>
    <t>ЭФВ ВАЗ LADA Largus/RENAULT LOGAN дв.1.6 01.193-ЕКО (16кл)</t>
  </si>
  <si>
    <t>Фильтр масляный</t>
  </si>
  <si>
    <t>Фильтр топливный</t>
  </si>
  <si>
    <t>ФИЛЬТР салона (угольный)</t>
  </si>
  <si>
    <t>фильтр масляный</t>
  </si>
  <si>
    <t>ЭФВ ГАЗ-ВАЛДАЙ дв.Cummins ЕКО-01.33Р</t>
  </si>
  <si>
    <t>ЭФВ с пласт.заглушкой</t>
  </si>
  <si>
    <t>Катушка зажигания дв.ЗМЗ-409 ЕВРО-3 УАЗ дв.409</t>
  </si>
  <si>
    <t>Крестовина ЗИЛ-130 (малая) 39х118 ЧЗЧ(под стопорную планку) с масленкой</t>
  </si>
  <si>
    <t>Предложение № 38</t>
  </si>
  <si>
    <t xml:space="preserve">Предложение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</si>
</sst>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 tint="0.34998626667073579"/>
      <name val="Times New Roman"/>
      <family val="1"/>
      <charset val="204"/>
    </font>
    <font>
      <sz val="11"/>
      <color theme="1" tint="0.34998626667073579"/>
      <name val="Times New Roman"/>
      <family val="1"/>
      <charset val="204"/>
    </font>
    <font>
      <b/>
      <sz val="9"/>
      <color theme="1" tint="0.34998626667073579"/>
      <name val="Times New Roman"/>
      <family val="1"/>
      <charset val="204"/>
    </font>
    <font>
      <sz val="11"/>
      <color theme="1" tint="0.34998626667073579"/>
      <name val="Calibri"/>
      <family val="2"/>
      <charset val="204"/>
      <scheme val="minor"/>
    </font>
    <font>
      <sz val="10"/>
      <color theme="1" tint="0.34998626667073579"/>
      <name val="Times New Roman"/>
      <family val="1"/>
      <charset val="204"/>
    </font>
    <font>
      <sz val="9"/>
      <color theme="1" tint="0.34998626667073579"/>
      <name val="Calibri"/>
      <family val="2"/>
      <charset val="204"/>
      <scheme val="minor"/>
    </font>
    <font>
      <b/>
      <i/>
      <sz val="18"/>
      <color theme="1" tint="0.34998626667073579"/>
      <name val="Times New Roman"/>
      <family val="1"/>
      <charset val="204"/>
    </font>
    <font>
      <i/>
      <sz val="9"/>
      <color theme="1" tint="0.34998626667073579"/>
      <name val="Times New Roman"/>
      <family val="1"/>
      <charset val="204"/>
    </font>
    <font>
      <i/>
      <sz val="20"/>
      <color theme="1" tint="0.34998626667073579"/>
      <name val="Times New Roman"/>
      <family val="1"/>
      <charset val="204"/>
    </font>
    <font>
      <sz val="14"/>
      <color theme="1" tint="0.34998626667073579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horizontal="justify"/>
    </xf>
    <xf numFmtId="0" fontId="6" fillId="0" borderId="0" xfId="0" applyFont="1" applyBorder="1" applyAlignment="1">
      <alignment horizontal="left" vertical="distributed"/>
    </xf>
    <xf numFmtId="0" fontId="3" fillId="0" borderId="0" xfId="0" applyFont="1" applyBorder="1" applyAlignment="1">
      <alignment horizontal="left" vertical="distributed"/>
    </xf>
    <xf numFmtId="0" fontId="5" fillId="0" borderId="0" xfId="0" applyFont="1" applyBorder="1" applyAlignment="1"/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left" vertical="top" wrapText="1" indent="1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8" fillId="0" borderId="0" xfId="0" applyFont="1" applyFill="1" applyBorder="1"/>
    <xf numFmtId="0" fontId="2" fillId="0" borderId="0" xfId="0" applyFont="1" applyFill="1" applyBorder="1"/>
    <xf numFmtId="0" fontId="9" fillId="0" borderId="0" xfId="0" applyFont="1"/>
    <xf numFmtId="0" fontId="10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164" fontId="3" fillId="0" borderId="0" xfId="0" applyNumberFormat="1" applyFont="1"/>
    <xf numFmtId="0" fontId="11" fillId="0" borderId="0" xfId="0" applyFont="1" applyAlignment="1">
      <alignment horizontal="center" vertical="center"/>
    </xf>
    <xf numFmtId="164" fontId="2" fillId="0" borderId="8" xfId="0" applyNumberFormat="1" applyFont="1" applyBorder="1" applyAlignment="1">
      <alignment vertical="distributed"/>
    </xf>
    <xf numFmtId="164" fontId="2" fillId="0" borderId="9" xfId="0" applyNumberFormat="1" applyFont="1" applyBorder="1" applyAlignment="1">
      <alignment vertical="distributed"/>
    </xf>
    <xf numFmtId="164" fontId="2" fillId="0" borderId="10" xfId="0" applyNumberFormat="1" applyFont="1" applyBorder="1" applyAlignment="1">
      <alignment vertical="distributed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distributed"/>
    </xf>
    <xf numFmtId="0" fontId="5" fillId="0" borderId="0" xfId="0" applyFont="1" applyBorder="1" applyAlignment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/>
    <xf numFmtId="0" fontId="2" fillId="0" borderId="8" xfId="0" applyFont="1" applyBorder="1" applyAlignment="1">
      <alignment horizontal="left" vertical="distributed"/>
    </xf>
    <xf numFmtId="0" fontId="2" fillId="0" borderId="9" xfId="0" applyFont="1" applyBorder="1" applyAlignment="1">
      <alignment horizontal="left" vertical="distributed"/>
    </xf>
    <xf numFmtId="0" fontId="2" fillId="0" borderId="10" xfId="0" applyFont="1" applyBorder="1" applyAlignment="1">
      <alignment horizontal="left" vertical="distributed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justify"/>
    </xf>
    <xf numFmtId="0" fontId="7" fillId="0" borderId="2" xfId="0" applyFont="1" applyFill="1" applyBorder="1" applyAlignment="1">
      <alignment horizontal="center" vertical="justify"/>
    </xf>
    <xf numFmtId="0" fontId="7" fillId="0" borderId="3" xfId="0" applyFont="1" applyFill="1" applyBorder="1" applyAlignment="1">
      <alignment horizontal="center" vertical="justify"/>
    </xf>
    <xf numFmtId="0" fontId="7" fillId="0" borderId="4" xfId="0" applyFont="1" applyBorder="1" applyAlignment="1">
      <alignment horizontal="center" vertical="justify"/>
    </xf>
    <xf numFmtId="0" fontId="7" fillId="0" borderId="0" xfId="0" applyFont="1" applyBorder="1" applyAlignment="1">
      <alignment horizontal="center" vertical="justify"/>
    </xf>
    <xf numFmtId="0" fontId="7" fillId="0" borderId="5" xfId="0" applyFont="1" applyBorder="1" applyAlignment="1">
      <alignment horizontal="center" vertical="justify"/>
    </xf>
    <xf numFmtId="0" fontId="4" fillId="0" borderId="1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distributed"/>
    </xf>
    <xf numFmtId="0" fontId="4" fillId="0" borderId="21" xfId="0" applyFont="1" applyBorder="1" applyAlignment="1">
      <alignment horizontal="left" vertical="distributed"/>
    </xf>
    <xf numFmtId="0" fontId="4" fillId="0" borderId="22" xfId="0" applyFont="1" applyBorder="1" applyAlignment="1">
      <alignment horizontal="left" vertical="distributed"/>
    </xf>
    <xf numFmtId="0" fontId="2" fillId="0" borderId="20" xfId="0" applyFont="1" applyBorder="1" applyAlignment="1">
      <alignment horizontal="left" vertical="distributed"/>
    </xf>
    <xf numFmtId="0" fontId="2" fillId="0" borderId="21" xfId="0" applyFont="1" applyBorder="1" applyAlignment="1">
      <alignment horizontal="left" vertical="distributed"/>
    </xf>
    <xf numFmtId="0" fontId="2" fillId="0" borderId="22" xfId="0" applyFont="1" applyBorder="1" applyAlignment="1">
      <alignment horizontal="left" vertical="distributed"/>
    </xf>
    <xf numFmtId="0" fontId="2" fillId="2" borderId="11" xfId="0" applyFont="1" applyFill="1" applyBorder="1" applyAlignment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2" fillId="2" borderId="11" xfId="0" applyFont="1" applyFill="1" applyBorder="1" applyAlignment="1">
      <alignment horizontal="center" vertical="distributed"/>
    </xf>
    <xf numFmtId="0" fontId="2" fillId="2" borderId="19" xfId="0" applyFont="1" applyFill="1" applyBorder="1" applyAlignment="1">
      <alignment horizontal="center" vertical="distributed"/>
    </xf>
    <xf numFmtId="0" fontId="2" fillId="0" borderId="7" xfId="0" applyFont="1" applyBorder="1" applyAlignment="1">
      <alignment horizontal="left" vertical="distributed"/>
    </xf>
    <xf numFmtId="164" fontId="2" fillId="0" borderId="8" xfId="0" applyNumberFormat="1" applyFont="1" applyBorder="1" applyAlignment="1">
      <alignment horizontal="left" vertical="distributed"/>
    </xf>
    <xf numFmtId="164" fontId="2" fillId="0" borderId="9" xfId="0" applyNumberFormat="1" applyFont="1" applyBorder="1" applyAlignment="1">
      <alignment horizontal="left" vertical="distributed"/>
    </xf>
    <xf numFmtId="0" fontId="2" fillId="0" borderId="2" xfId="0" applyFont="1" applyBorder="1" applyAlignment="1">
      <alignment horizontal="left" vertical="distributed"/>
    </xf>
    <xf numFmtId="0" fontId="2" fillId="0" borderId="0" xfId="0" applyFont="1" applyBorder="1" applyAlignment="1">
      <alignment horizontal="left" vertical="distributed"/>
    </xf>
    <xf numFmtId="0" fontId="2" fillId="3" borderId="26" xfId="0" applyFont="1" applyFill="1" applyBorder="1" applyAlignment="1">
      <alignment horizontal="left" vertical="distributed" wrapText="1"/>
    </xf>
    <xf numFmtId="0" fontId="2" fillId="3" borderId="9" xfId="0" applyFont="1" applyFill="1" applyBorder="1" applyAlignment="1">
      <alignment horizontal="left" vertical="distributed" wrapText="1"/>
    </xf>
    <xf numFmtId="0" fontId="2" fillId="3" borderId="27" xfId="0" applyFont="1" applyFill="1" applyBorder="1" applyAlignment="1">
      <alignment horizontal="left" vertical="distributed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left" vertical="distributed" wrapText="1"/>
    </xf>
    <xf numFmtId="0" fontId="2" fillId="3" borderId="29" xfId="0" applyFont="1" applyFill="1" applyBorder="1" applyAlignment="1">
      <alignment horizontal="left" vertical="distributed" wrapText="1"/>
    </xf>
    <xf numFmtId="0" fontId="2" fillId="3" borderId="30" xfId="0" applyFont="1" applyFill="1" applyBorder="1" applyAlignment="1">
      <alignment horizontal="left" vertical="distributed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distributed" vertical="center"/>
    </xf>
    <xf numFmtId="0" fontId="2" fillId="0" borderId="19" xfId="0" applyFont="1" applyFill="1" applyBorder="1" applyAlignment="1">
      <alignment horizontal="distributed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52</xdr:row>
      <xdr:rowOff>0</xdr:rowOff>
    </xdr:from>
    <xdr:to>
      <xdr:col>2</xdr:col>
      <xdr:colOff>600075</xdr:colOff>
      <xdr:row>54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7419975"/>
          <a:ext cx="12096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3</xdr:col>
      <xdr:colOff>371475</xdr:colOff>
      <xdr:row>59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8401050"/>
          <a:ext cx="15906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1</xdr:col>
      <xdr:colOff>152400</xdr:colOff>
      <xdr:row>62</xdr:row>
      <xdr:rowOff>28575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9600" y="9163050"/>
          <a:ext cx="152400" cy="2286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67</xdr:row>
      <xdr:rowOff>0</xdr:rowOff>
    </xdr:from>
    <xdr:to>
      <xdr:col>7</xdr:col>
      <xdr:colOff>419100</xdr:colOff>
      <xdr:row>69</xdr:row>
      <xdr:rowOff>9525</xdr:rowOff>
    </xdr:to>
    <xdr:pic>
      <xdr:nvPicPr>
        <xdr:cNvPr id="103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48000" y="10344150"/>
          <a:ext cx="16287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133350</xdr:colOff>
      <xdr:row>72</xdr:row>
      <xdr:rowOff>180975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9600" y="11353800"/>
          <a:ext cx="133350" cy="1809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1</xdr:col>
      <xdr:colOff>133350</xdr:colOff>
      <xdr:row>75</xdr:row>
      <xdr:rowOff>180975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9600" y="11972925"/>
          <a:ext cx="133350" cy="180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84"/>
  <sheetViews>
    <sheetView tabSelected="1" view="pageBreakPreview" topLeftCell="B57" zoomScale="130" zoomScaleSheetLayoutView="130" workbookViewId="0">
      <selection activeCell="K25" sqref="K25"/>
    </sheetView>
  </sheetViews>
  <sheetFormatPr defaultColWidth="9.140625" defaultRowHeight="15" x14ac:dyDescent="0.25"/>
  <cols>
    <col min="1" max="1" width="6.140625" style="1" customWidth="1"/>
    <col min="2" max="5" width="9.140625" style="1"/>
    <col min="6" max="6" width="20.85546875" style="1" customWidth="1"/>
    <col min="7" max="7" width="8.42578125" style="1" customWidth="1"/>
    <col min="8" max="8" width="7.7109375" style="1" customWidth="1"/>
    <col min="9" max="11" width="15.28515625" style="1" customWidth="1"/>
    <col min="12" max="12" width="0.42578125" style="1" hidden="1" customWidth="1"/>
    <col min="13" max="13" width="1.140625" style="1" hidden="1" customWidth="1"/>
    <col min="14" max="14" width="13.140625" style="1" customWidth="1"/>
    <col min="15" max="15" width="10.7109375" style="1" customWidth="1"/>
    <col min="16" max="16" width="10.85546875" style="1" customWidth="1"/>
    <col min="17" max="17" width="16.140625" style="1" customWidth="1"/>
    <col min="18" max="18" width="9.140625" style="1"/>
    <col min="19" max="20" width="18" style="1" customWidth="1"/>
    <col min="21" max="21" width="18.140625" style="1" customWidth="1"/>
    <col min="22" max="16384" width="9.140625" style="1"/>
  </cols>
  <sheetData>
    <row r="2" spans="2:36" s="3" customFormat="1" ht="8.25" customHeight="1" x14ac:dyDescent="0.4">
      <c r="K2" s="26"/>
      <c r="L2" s="26"/>
      <c r="M2" s="26"/>
      <c r="N2" s="26"/>
      <c r="R2" s="4"/>
      <c r="S2" s="4"/>
      <c r="T2" s="4"/>
      <c r="U2" s="4"/>
    </row>
    <row r="3" spans="2:36" s="3" customFormat="1" ht="15.6" customHeight="1" thickBot="1" x14ac:dyDescent="0.3">
      <c r="B3" s="40" t="s">
        <v>23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"/>
      <c r="S3" s="4"/>
      <c r="T3" s="4"/>
      <c r="U3" s="4"/>
    </row>
    <row r="4" spans="2:36" s="3" customFormat="1" ht="3" hidden="1" customHeight="1" thickBot="1" x14ac:dyDescent="0.3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2:36" s="3" customFormat="1" ht="21" customHeight="1" thickBot="1" x14ac:dyDescent="0.3">
      <c r="B5" s="41" t="s">
        <v>24</v>
      </c>
      <c r="C5" s="42"/>
      <c r="D5" s="42"/>
      <c r="E5" s="42"/>
      <c r="F5" s="43"/>
      <c r="G5" s="44" t="s">
        <v>43</v>
      </c>
      <c r="H5" s="45"/>
      <c r="I5" s="45"/>
      <c r="J5" s="45"/>
      <c r="K5" s="45"/>
      <c r="L5" s="45"/>
      <c r="M5" s="45"/>
      <c r="N5" s="45"/>
      <c r="O5" s="45"/>
      <c r="P5" s="45"/>
      <c r="Q5" s="45"/>
      <c r="R5" s="5"/>
      <c r="S5" s="47"/>
      <c r="T5" s="6"/>
      <c r="U5" s="6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2:36" s="3" customFormat="1" ht="14.25" customHeight="1" thickBot="1" x14ac:dyDescent="0.3">
      <c r="B6" s="41" t="s">
        <v>25</v>
      </c>
      <c r="C6" s="42"/>
      <c r="D6" s="42"/>
      <c r="E6" s="42"/>
      <c r="F6" s="43"/>
      <c r="G6" s="80">
        <f>Q36</f>
        <v>44219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7"/>
      <c r="S6" s="48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2:36" s="3" customFormat="1" ht="74.25" customHeight="1" thickBot="1" x14ac:dyDescent="0.3">
      <c r="B7" s="41" t="s">
        <v>26</v>
      </c>
      <c r="C7" s="42"/>
      <c r="D7" s="42"/>
      <c r="E7" s="42"/>
      <c r="F7" s="43"/>
      <c r="G7" s="56"/>
      <c r="H7" s="57"/>
      <c r="I7" s="57"/>
      <c r="J7" s="57"/>
      <c r="K7" s="57"/>
      <c r="L7" s="57"/>
      <c r="M7" s="57"/>
      <c r="N7" s="57"/>
      <c r="O7" s="57"/>
      <c r="P7" s="57"/>
      <c r="Q7" s="57"/>
      <c r="R7" s="8"/>
      <c r="S7" s="48"/>
      <c r="T7" s="9"/>
      <c r="U7" s="9"/>
      <c r="V7" s="9"/>
      <c r="W7" s="9"/>
      <c r="X7" s="9"/>
      <c r="Y7" s="9"/>
      <c r="Z7" s="9"/>
      <c r="AA7" s="9"/>
      <c r="AB7" s="9"/>
      <c r="AC7" s="5"/>
      <c r="AD7" s="5"/>
      <c r="AE7" s="5"/>
      <c r="AF7" s="5"/>
      <c r="AG7" s="5"/>
      <c r="AH7" s="5"/>
      <c r="AI7" s="5"/>
      <c r="AJ7" s="5"/>
    </row>
    <row r="8" spans="2:36" s="3" customFormat="1" ht="1.5" hidden="1" customHeight="1" thickBot="1" x14ac:dyDescent="0.3">
      <c r="B8" s="27"/>
      <c r="C8" s="27"/>
      <c r="D8" s="27"/>
      <c r="E8" s="27"/>
      <c r="F8" s="27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5"/>
      <c r="S8" s="10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2:36" s="3" customFormat="1" ht="19.5" hidden="1" customHeight="1" thickBot="1" x14ac:dyDescent="0.3">
      <c r="B9" s="27"/>
      <c r="C9" s="27"/>
      <c r="D9" s="27"/>
      <c r="E9" s="27"/>
      <c r="F9" s="27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5"/>
      <c r="S9" s="10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2:36" s="3" customFormat="1" ht="19.5" hidden="1" customHeight="1" thickBot="1" x14ac:dyDescent="0.3">
      <c r="B10" s="27"/>
      <c r="C10" s="27"/>
      <c r="D10" s="27"/>
      <c r="E10" s="27"/>
      <c r="F10" s="27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5"/>
      <c r="S10" s="10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2:36" s="3" customFormat="1" ht="19.5" hidden="1" customHeight="1" thickBot="1" x14ac:dyDescent="0.3">
      <c r="B11" s="27"/>
      <c r="C11" s="27"/>
      <c r="D11" s="27"/>
      <c r="E11" s="27"/>
      <c r="F11" s="27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5"/>
      <c r="S11" s="10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2:36" s="3" customFormat="1" ht="19.5" hidden="1" customHeight="1" thickBot="1" x14ac:dyDescent="0.3">
      <c r="B12" s="27"/>
      <c r="C12" s="27"/>
      <c r="D12" s="27"/>
      <c r="E12" s="27"/>
      <c r="F12" s="27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5"/>
      <c r="S12" s="10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2:36" s="3" customFormat="1" ht="19.5" hidden="1" customHeight="1" thickBot="1" x14ac:dyDescent="0.3">
      <c r="B13" s="27"/>
      <c r="C13" s="27"/>
      <c r="D13" s="27"/>
      <c r="E13" s="27"/>
      <c r="F13" s="27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5"/>
      <c r="S13" s="10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2:36" s="3" customFormat="1" ht="19.5" hidden="1" customHeight="1" thickBot="1" x14ac:dyDescent="0.3">
      <c r="B14" s="27"/>
      <c r="C14" s="27"/>
      <c r="D14" s="27"/>
      <c r="E14" s="27"/>
      <c r="F14" s="27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4"/>
      <c r="S14" s="10"/>
      <c r="T14" s="4"/>
      <c r="U14" s="4"/>
    </row>
    <row r="15" spans="2:36" s="3" customFormat="1" ht="18" customHeight="1" thickBot="1" x14ac:dyDescent="0.3">
      <c r="B15" s="53" t="s">
        <v>32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4"/>
      <c r="S15" s="10"/>
      <c r="T15" s="4"/>
      <c r="U15" s="4"/>
    </row>
    <row r="16" spans="2:36" s="3" customFormat="1" ht="1.9" hidden="1" customHeight="1" thickBot="1" x14ac:dyDescent="0.3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4"/>
      <c r="S16" s="10"/>
      <c r="T16" s="4"/>
      <c r="U16" s="4"/>
    </row>
    <row r="17" spans="2:21" s="3" customFormat="1" ht="27.75" customHeight="1" thickBot="1" x14ac:dyDescent="0.3">
      <c r="B17" s="56" t="s">
        <v>0</v>
      </c>
      <c r="C17" s="57"/>
      <c r="D17" s="57"/>
      <c r="E17" s="57"/>
      <c r="F17" s="58"/>
      <c r="G17" s="56" t="s">
        <v>33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4"/>
      <c r="S17" s="10"/>
      <c r="T17" s="4"/>
      <c r="U17" s="4"/>
    </row>
    <row r="18" spans="2:21" s="3" customFormat="1" ht="14.25" customHeight="1" thickBot="1" x14ac:dyDescent="0.3">
      <c r="B18" s="59" t="s">
        <v>2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4"/>
      <c r="S18" s="4"/>
      <c r="T18" s="4"/>
      <c r="U18" s="4"/>
    </row>
    <row r="19" spans="2:21" s="3" customFormat="1" ht="36" customHeight="1" thickBot="1" x14ac:dyDescent="0.3">
      <c r="B19" s="67" t="s">
        <v>1</v>
      </c>
      <c r="C19" s="61" t="s">
        <v>19</v>
      </c>
      <c r="D19" s="62"/>
      <c r="E19" s="62"/>
      <c r="F19" s="63"/>
      <c r="G19" s="96" t="s">
        <v>3</v>
      </c>
      <c r="H19" s="94" t="s">
        <v>4</v>
      </c>
      <c r="I19" s="28" t="s">
        <v>59</v>
      </c>
      <c r="J19" s="28" t="s">
        <v>58</v>
      </c>
      <c r="K19" s="28" t="s">
        <v>44</v>
      </c>
      <c r="L19" s="11"/>
      <c r="M19" s="12"/>
      <c r="N19" s="77" t="s">
        <v>38</v>
      </c>
      <c r="O19" s="75" t="s">
        <v>5</v>
      </c>
      <c r="P19" s="89" t="s">
        <v>6</v>
      </c>
      <c r="Q19" s="87" t="s">
        <v>27</v>
      </c>
      <c r="R19" s="4"/>
      <c r="S19" s="4"/>
      <c r="T19" s="4"/>
      <c r="U19" s="4"/>
    </row>
    <row r="20" spans="2:21" s="3" customFormat="1" ht="52.5" customHeight="1" thickBot="1" x14ac:dyDescent="0.3">
      <c r="B20" s="68"/>
      <c r="C20" s="64"/>
      <c r="D20" s="65"/>
      <c r="E20" s="65"/>
      <c r="F20" s="66"/>
      <c r="G20" s="97"/>
      <c r="H20" s="95"/>
      <c r="I20" s="13" t="s">
        <v>28</v>
      </c>
      <c r="J20" s="13" t="s">
        <v>28</v>
      </c>
      <c r="K20" s="13" t="s">
        <v>28</v>
      </c>
      <c r="L20" s="14"/>
      <c r="M20" s="15"/>
      <c r="N20" s="78"/>
      <c r="O20" s="76"/>
      <c r="P20" s="90"/>
      <c r="Q20" s="88"/>
      <c r="R20" s="4"/>
      <c r="S20" s="4"/>
      <c r="T20" s="4"/>
      <c r="U20" s="4"/>
    </row>
    <row r="21" spans="2:21" s="3" customFormat="1" ht="14.25" customHeight="1" thickBot="1" x14ac:dyDescent="0.3">
      <c r="B21" s="30">
        <v>2</v>
      </c>
      <c r="C21" s="84" t="s">
        <v>45</v>
      </c>
      <c r="D21" s="85"/>
      <c r="E21" s="85"/>
      <c r="F21" s="86"/>
      <c r="G21" s="31" t="s">
        <v>40</v>
      </c>
      <c r="H21" s="32">
        <v>1</v>
      </c>
      <c r="I21" s="33">
        <v>9985</v>
      </c>
      <c r="J21" s="33">
        <v>11525</v>
      </c>
      <c r="K21" s="33">
        <v>10650</v>
      </c>
      <c r="L21" s="16"/>
      <c r="M21" s="34"/>
      <c r="N21" s="35">
        <f>I21</f>
        <v>9985</v>
      </c>
      <c r="O21" s="36">
        <f>SQRT((((I21-N21)*(I21-N21))+((J21-N21)*(J21-N21))+((K21-N21)*(K21-N21)))/2)</f>
        <v>1186.1334241981381</v>
      </c>
      <c r="P21" s="36">
        <f>O21/N21*100</f>
        <v>11.87915297143854</v>
      </c>
      <c r="Q21" s="37">
        <f>N21*H21</f>
        <v>9985</v>
      </c>
      <c r="R21" s="4"/>
      <c r="S21" s="4"/>
      <c r="T21" s="4"/>
      <c r="U21" s="4"/>
    </row>
    <row r="22" spans="2:21" s="3" customFormat="1" ht="14.25" customHeight="1" thickBot="1" x14ac:dyDescent="0.3">
      <c r="B22" s="30">
        <v>2</v>
      </c>
      <c r="C22" s="84" t="s">
        <v>46</v>
      </c>
      <c r="D22" s="85"/>
      <c r="E22" s="85"/>
      <c r="F22" s="86"/>
      <c r="G22" s="31" t="s">
        <v>40</v>
      </c>
      <c r="H22" s="32">
        <v>1</v>
      </c>
      <c r="I22" s="33">
        <v>8864</v>
      </c>
      <c r="J22" s="33">
        <v>10637</v>
      </c>
      <c r="K22" s="33">
        <v>9525</v>
      </c>
      <c r="L22" s="16"/>
      <c r="M22" s="34"/>
      <c r="N22" s="35">
        <f>I22</f>
        <v>8864</v>
      </c>
      <c r="O22" s="36">
        <f>SQRT((((I22-N22)*(I22-N22))+((J22-N22)*(J22-N22))+((K22-N22)*(K22-N22)))/2)</f>
        <v>1337.9928998316846</v>
      </c>
      <c r="P22" s="36">
        <f>O22/N22*100</f>
        <v>15.094685241783445</v>
      </c>
      <c r="Q22" s="37">
        <f>N22*H22</f>
        <v>8864</v>
      </c>
      <c r="R22" s="4"/>
      <c r="S22" s="4"/>
      <c r="T22" s="4"/>
      <c r="U22" s="4"/>
    </row>
    <row r="23" spans="2:21" s="3" customFormat="1" ht="14.25" customHeight="1" thickBot="1" x14ac:dyDescent="0.3">
      <c r="B23" s="30">
        <v>3</v>
      </c>
      <c r="C23" s="84" t="s">
        <v>42</v>
      </c>
      <c r="D23" s="85"/>
      <c r="E23" s="85"/>
      <c r="F23" s="86"/>
      <c r="G23" s="31" t="s">
        <v>40</v>
      </c>
      <c r="H23" s="32">
        <v>1</v>
      </c>
      <c r="I23" s="33">
        <v>9543</v>
      </c>
      <c r="J23" s="33">
        <v>11452</v>
      </c>
      <c r="K23" s="33">
        <v>11020</v>
      </c>
      <c r="L23" s="16"/>
      <c r="M23" s="34"/>
      <c r="N23" s="35">
        <f>I23</f>
        <v>9543</v>
      </c>
      <c r="O23" s="36">
        <f>SQRT((((I23-N23)*(I23-N23))+((J23-N23)*(J23-N23))+((K23-N23)*(K23-N23)))/2)</f>
        <v>1706.7234691068147</v>
      </c>
      <c r="P23" s="36">
        <f>O23/N23*100</f>
        <v>17.884559039157651</v>
      </c>
      <c r="Q23" s="37">
        <f>N23*H23</f>
        <v>9543</v>
      </c>
      <c r="R23" s="4"/>
      <c r="S23" s="4"/>
      <c r="T23" s="4"/>
      <c r="U23" s="4"/>
    </row>
    <row r="24" spans="2:21" s="3" customFormat="1" ht="14.25" customHeight="1" thickBot="1" x14ac:dyDescent="0.3">
      <c r="B24" s="30">
        <v>4</v>
      </c>
      <c r="C24" s="91" t="s">
        <v>54</v>
      </c>
      <c r="D24" s="92"/>
      <c r="E24" s="92"/>
      <c r="F24" s="93"/>
      <c r="G24" s="31" t="s">
        <v>40</v>
      </c>
      <c r="H24" s="32">
        <v>2</v>
      </c>
      <c r="I24" s="33">
        <v>1265</v>
      </c>
      <c r="J24" s="33">
        <v>1518</v>
      </c>
      <c r="K24" s="33">
        <v>1450</v>
      </c>
      <c r="L24" s="16"/>
      <c r="M24" s="34"/>
      <c r="N24" s="35">
        <f>I24</f>
        <v>1265</v>
      </c>
      <c r="O24" s="36">
        <f t="shared" ref="O24" si="0">SQRT((((I24-N24)*(I24-N24))+((J24-N24)*(J24-N24))+((K24-N24)*(K24-N24)))/2)</f>
        <v>221.62355470481921</v>
      </c>
      <c r="P24" s="36">
        <f t="shared" ref="P24" si="1">O24/N24*100</f>
        <v>17.519648593266339</v>
      </c>
      <c r="Q24" s="37">
        <f>N24*H24</f>
        <v>2530</v>
      </c>
      <c r="R24" s="4"/>
      <c r="S24" s="4"/>
      <c r="T24" s="4"/>
      <c r="U24" s="4"/>
    </row>
    <row r="25" spans="2:21" s="3" customFormat="1" ht="14.25" customHeight="1" thickBot="1" x14ac:dyDescent="0.3">
      <c r="B25" s="30">
        <v>5</v>
      </c>
      <c r="C25" s="84" t="s">
        <v>47</v>
      </c>
      <c r="D25" s="85"/>
      <c r="E25" s="85"/>
      <c r="F25" s="86"/>
      <c r="G25" s="31" t="s">
        <v>40</v>
      </c>
      <c r="H25" s="32">
        <v>2</v>
      </c>
      <c r="I25" s="33">
        <v>499</v>
      </c>
      <c r="J25" s="33">
        <v>599</v>
      </c>
      <c r="K25" s="33">
        <v>520</v>
      </c>
      <c r="L25" s="16"/>
      <c r="M25" s="34"/>
      <c r="N25" s="35">
        <f t="shared" ref="N25:N26" si="2">I25</f>
        <v>499</v>
      </c>
      <c r="O25" s="36">
        <f t="shared" ref="O25:O26" si="3">SQRT((((I25-N25)*(I25-N25))+((J25-N25)*(J25-N25))+((K25-N25)*(K25-N25)))/2)</f>
        <v>72.253027618225104</v>
      </c>
      <c r="P25" s="36">
        <f t="shared" ref="P25:P26" si="4">O25/N25*100</f>
        <v>14.479564652950922</v>
      </c>
      <c r="Q25" s="37">
        <f t="shared" ref="Q25:Q26" si="5">N25*H25</f>
        <v>998</v>
      </c>
      <c r="R25" s="4"/>
      <c r="S25" s="4"/>
      <c r="T25" s="4"/>
      <c r="U25" s="4"/>
    </row>
    <row r="26" spans="2:21" s="3" customFormat="1" ht="14.25" customHeight="1" thickBot="1" x14ac:dyDescent="0.3">
      <c r="B26" s="30">
        <v>6</v>
      </c>
      <c r="C26" s="84" t="s">
        <v>48</v>
      </c>
      <c r="D26" s="85"/>
      <c r="E26" s="85"/>
      <c r="F26" s="86"/>
      <c r="G26" s="31" t="s">
        <v>40</v>
      </c>
      <c r="H26" s="32">
        <v>2</v>
      </c>
      <c r="I26" s="33">
        <v>508</v>
      </c>
      <c r="J26" s="33">
        <v>610</v>
      </c>
      <c r="K26" s="33">
        <v>590</v>
      </c>
      <c r="L26" s="16"/>
      <c r="M26" s="34"/>
      <c r="N26" s="35">
        <f t="shared" si="2"/>
        <v>508</v>
      </c>
      <c r="O26" s="36">
        <f t="shared" si="3"/>
        <v>92.541882410074194</v>
      </c>
      <c r="P26" s="36">
        <f t="shared" si="4"/>
        <v>18.216905986235076</v>
      </c>
      <c r="Q26" s="37">
        <f t="shared" si="5"/>
        <v>1016</v>
      </c>
      <c r="R26" s="4"/>
      <c r="S26" s="4"/>
      <c r="T26" s="4"/>
      <c r="U26" s="4"/>
    </row>
    <row r="27" spans="2:21" s="3" customFormat="1" ht="14.25" customHeight="1" thickBot="1" x14ac:dyDescent="0.3">
      <c r="B27" s="30">
        <v>7</v>
      </c>
      <c r="C27" s="84" t="s">
        <v>49</v>
      </c>
      <c r="D27" s="85"/>
      <c r="E27" s="85"/>
      <c r="F27" s="86"/>
      <c r="G27" s="31" t="s">
        <v>40</v>
      </c>
      <c r="H27" s="32">
        <v>2</v>
      </c>
      <c r="I27" s="33">
        <v>327</v>
      </c>
      <c r="J27" s="33">
        <v>393</v>
      </c>
      <c r="K27" s="33">
        <v>366</v>
      </c>
      <c r="L27" s="16"/>
      <c r="M27" s="34"/>
      <c r="N27" s="35">
        <f>I27</f>
        <v>327</v>
      </c>
      <c r="O27" s="36">
        <f>SQRT((((I27-N27)*(I27-N27))+((J27-N27)*(J27-N27))+((K27-N27)*(K27-N27)))/2)</f>
        <v>54.207932998777956</v>
      </c>
      <c r="P27" s="36">
        <f>O27/N27*100</f>
        <v>16.577349540910692</v>
      </c>
      <c r="Q27" s="37">
        <f>N27*H27</f>
        <v>654</v>
      </c>
      <c r="R27" s="4"/>
      <c r="S27" s="4"/>
      <c r="T27" s="4"/>
      <c r="U27" s="4"/>
    </row>
    <row r="28" spans="2:21" s="3" customFormat="1" ht="14.25" customHeight="1" thickBot="1" x14ac:dyDescent="0.3">
      <c r="B28" s="30">
        <v>8</v>
      </c>
      <c r="C28" s="84" t="s">
        <v>50</v>
      </c>
      <c r="D28" s="85"/>
      <c r="E28" s="85"/>
      <c r="F28" s="86"/>
      <c r="G28" s="31" t="s">
        <v>40</v>
      </c>
      <c r="H28" s="32">
        <v>2</v>
      </c>
      <c r="I28" s="33">
        <v>390</v>
      </c>
      <c r="J28" s="33">
        <v>310</v>
      </c>
      <c r="K28" s="33">
        <v>389</v>
      </c>
      <c r="L28" s="16"/>
      <c r="M28" s="34"/>
      <c r="N28" s="35">
        <f t="shared" ref="N28:N35" si="6">I28</f>
        <v>390</v>
      </c>
      <c r="O28" s="36">
        <f t="shared" ref="O28:O35" si="7">SQRT((((I28-N28)*(I28-N28))+((J28-N28)*(J28-N28))+((K28-N28)*(K28-N28)))/2)</f>
        <v>56.572961739686214</v>
      </c>
      <c r="P28" s="36">
        <f t="shared" ref="P28:P35" si="8">O28/N28*100</f>
        <v>14.505887625560568</v>
      </c>
      <c r="Q28" s="37">
        <f t="shared" ref="Q28:Q35" si="9">N28*H28</f>
        <v>780</v>
      </c>
      <c r="R28" s="4"/>
      <c r="S28" s="4"/>
      <c r="T28" s="4"/>
      <c r="U28" s="4"/>
    </row>
    <row r="29" spans="2:21" s="3" customFormat="1" ht="14.25" customHeight="1" thickBot="1" x14ac:dyDescent="0.3">
      <c r="B29" s="30">
        <v>9</v>
      </c>
      <c r="C29" s="84" t="s">
        <v>51</v>
      </c>
      <c r="D29" s="85"/>
      <c r="E29" s="85"/>
      <c r="F29" s="86"/>
      <c r="G29" s="31" t="s">
        <v>40</v>
      </c>
      <c r="H29" s="32">
        <v>2</v>
      </c>
      <c r="I29" s="33">
        <v>435</v>
      </c>
      <c r="J29" s="33">
        <v>479</v>
      </c>
      <c r="K29" s="33">
        <v>479</v>
      </c>
      <c r="L29" s="16"/>
      <c r="M29" s="34"/>
      <c r="N29" s="35">
        <f t="shared" si="6"/>
        <v>435</v>
      </c>
      <c r="O29" s="36">
        <f t="shared" si="7"/>
        <v>44</v>
      </c>
      <c r="P29" s="36">
        <f t="shared" si="8"/>
        <v>10.114942528735632</v>
      </c>
      <c r="Q29" s="37">
        <f t="shared" si="9"/>
        <v>870</v>
      </c>
      <c r="R29" s="4"/>
      <c r="S29" s="4"/>
      <c r="T29" s="4"/>
      <c r="U29" s="4"/>
    </row>
    <row r="30" spans="2:21" s="3" customFormat="1" ht="14.25" customHeight="1" thickBot="1" x14ac:dyDescent="0.3">
      <c r="B30" s="30">
        <v>10</v>
      </c>
      <c r="C30" s="84" t="s">
        <v>52</v>
      </c>
      <c r="D30" s="85"/>
      <c r="E30" s="85"/>
      <c r="F30" s="86"/>
      <c r="G30" s="31" t="s">
        <v>40</v>
      </c>
      <c r="H30" s="32">
        <v>2</v>
      </c>
      <c r="I30" s="33">
        <v>420</v>
      </c>
      <c r="J30" s="33">
        <v>470</v>
      </c>
      <c r="K30" s="33">
        <v>460</v>
      </c>
      <c r="L30" s="16"/>
      <c r="M30" s="34"/>
      <c r="N30" s="35">
        <f t="shared" si="6"/>
        <v>420</v>
      </c>
      <c r="O30" s="36">
        <f t="shared" si="7"/>
        <v>45.276925690687087</v>
      </c>
      <c r="P30" s="36">
        <f t="shared" si="8"/>
        <v>10.780220402544545</v>
      </c>
      <c r="Q30" s="37">
        <f t="shared" si="9"/>
        <v>840</v>
      </c>
      <c r="R30" s="4"/>
      <c r="S30" s="4"/>
      <c r="T30" s="4"/>
      <c r="U30" s="4"/>
    </row>
    <row r="31" spans="2:21" s="3" customFormat="1" ht="14.25" customHeight="1" thickBot="1" x14ac:dyDescent="0.3">
      <c r="B31" s="30">
        <v>11</v>
      </c>
      <c r="C31" s="84" t="s">
        <v>52</v>
      </c>
      <c r="D31" s="85"/>
      <c r="E31" s="85"/>
      <c r="F31" s="86"/>
      <c r="G31" s="31" t="s">
        <v>40</v>
      </c>
      <c r="H31" s="32">
        <v>1</v>
      </c>
      <c r="I31" s="33">
        <v>590</v>
      </c>
      <c r="J31" s="33">
        <v>650</v>
      </c>
      <c r="K31" s="33">
        <v>650</v>
      </c>
      <c r="L31" s="16"/>
      <c r="M31" s="34"/>
      <c r="N31" s="35">
        <f t="shared" si="6"/>
        <v>590</v>
      </c>
      <c r="O31" s="36">
        <f t="shared" si="7"/>
        <v>60</v>
      </c>
      <c r="P31" s="36">
        <f t="shared" si="8"/>
        <v>10.16949152542373</v>
      </c>
      <c r="Q31" s="37">
        <f t="shared" si="9"/>
        <v>590</v>
      </c>
      <c r="R31" s="4"/>
      <c r="S31" s="4"/>
      <c r="T31" s="4"/>
      <c r="U31" s="4"/>
    </row>
    <row r="32" spans="2:21" s="3" customFormat="1" ht="14.25" customHeight="1" thickBot="1" x14ac:dyDescent="0.3">
      <c r="B32" s="30">
        <v>12</v>
      </c>
      <c r="C32" s="84" t="s">
        <v>53</v>
      </c>
      <c r="D32" s="85"/>
      <c r="E32" s="85"/>
      <c r="F32" s="86"/>
      <c r="G32" s="31" t="s">
        <v>40</v>
      </c>
      <c r="H32" s="32">
        <v>1</v>
      </c>
      <c r="I32" s="33">
        <v>502</v>
      </c>
      <c r="J32" s="33">
        <v>503</v>
      </c>
      <c r="K32" s="33">
        <v>503</v>
      </c>
      <c r="L32" s="16"/>
      <c r="M32" s="34"/>
      <c r="N32" s="35">
        <f t="shared" si="6"/>
        <v>502</v>
      </c>
      <c r="O32" s="36">
        <f t="shared" si="7"/>
        <v>1</v>
      </c>
      <c r="P32" s="36">
        <f t="shared" si="8"/>
        <v>0.19920318725099601</v>
      </c>
      <c r="Q32" s="37">
        <f t="shared" si="9"/>
        <v>502</v>
      </c>
      <c r="R32" s="4"/>
      <c r="S32" s="4"/>
      <c r="T32" s="4"/>
      <c r="U32" s="4"/>
    </row>
    <row r="33" spans="2:21" s="3" customFormat="1" ht="14.25" customHeight="1" thickBot="1" x14ac:dyDescent="0.3">
      <c r="B33" s="30">
        <v>13</v>
      </c>
      <c r="C33" s="84" t="s">
        <v>55</v>
      </c>
      <c r="D33" s="85"/>
      <c r="E33" s="85"/>
      <c r="F33" s="86"/>
      <c r="G33" s="31" t="s">
        <v>40</v>
      </c>
      <c r="H33" s="32">
        <v>1</v>
      </c>
      <c r="I33" s="33">
        <v>587</v>
      </c>
      <c r="J33" s="33">
        <v>705</v>
      </c>
      <c r="K33" s="33">
        <v>685</v>
      </c>
      <c r="L33" s="16"/>
      <c r="M33" s="34"/>
      <c r="N33" s="35">
        <f t="shared" si="6"/>
        <v>587</v>
      </c>
      <c r="O33" s="36">
        <f t="shared" si="7"/>
        <v>108.46197490364999</v>
      </c>
      <c r="P33" s="36">
        <f t="shared" si="8"/>
        <v>18.477338143722317</v>
      </c>
      <c r="Q33" s="37">
        <f t="shared" si="9"/>
        <v>587</v>
      </c>
      <c r="R33" s="4"/>
      <c r="S33" s="4"/>
      <c r="T33" s="4"/>
      <c r="U33" s="4"/>
    </row>
    <row r="34" spans="2:21" s="3" customFormat="1" ht="14.25" customHeight="1" thickBot="1" x14ac:dyDescent="0.3">
      <c r="B34" s="30">
        <v>14</v>
      </c>
      <c r="C34" s="84" t="s">
        <v>56</v>
      </c>
      <c r="D34" s="85"/>
      <c r="E34" s="85"/>
      <c r="F34" s="86"/>
      <c r="G34" s="31" t="s">
        <v>41</v>
      </c>
      <c r="H34" s="32">
        <v>2</v>
      </c>
      <c r="I34" s="33">
        <v>2080</v>
      </c>
      <c r="J34" s="33">
        <v>2290</v>
      </c>
      <c r="K34" s="33">
        <v>2220</v>
      </c>
      <c r="L34" s="16"/>
      <c r="M34" s="34"/>
      <c r="N34" s="35">
        <f t="shared" si="6"/>
        <v>2080</v>
      </c>
      <c r="O34" s="36">
        <f t="shared" si="7"/>
        <v>178.46568297574746</v>
      </c>
      <c r="P34" s="36">
        <f t="shared" si="8"/>
        <v>8.5800809122955517</v>
      </c>
      <c r="Q34" s="37">
        <f t="shared" si="9"/>
        <v>4160</v>
      </c>
      <c r="R34" s="4"/>
      <c r="S34" s="4"/>
      <c r="T34" s="4"/>
      <c r="U34" s="4"/>
    </row>
    <row r="35" spans="2:21" s="3" customFormat="1" ht="14.25" customHeight="1" thickBot="1" x14ac:dyDescent="0.3">
      <c r="B35" s="30">
        <v>15</v>
      </c>
      <c r="C35" s="84" t="s">
        <v>57</v>
      </c>
      <c r="D35" s="85"/>
      <c r="E35" s="85"/>
      <c r="F35" s="86"/>
      <c r="G35" s="31" t="s">
        <v>40</v>
      </c>
      <c r="H35" s="32">
        <v>2</v>
      </c>
      <c r="I35" s="33">
        <v>1150</v>
      </c>
      <c r="J35" s="33">
        <v>1380</v>
      </c>
      <c r="K35" s="33">
        <v>1220</v>
      </c>
      <c r="L35" s="16"/>
      <c r="M35" s="34"/>
      <c r="N35" s="35">
        <f t="shared" si="6"/>
        <v>1150</v>
      </c>
      <c r="O35" s="36">
        <f t="shared" si="7"/>
        <v>170</v>
      </c>
      <c r="P35" s="36">
        <f t="shared" si="8"/>
        <v>14.782608695652174</v>
      </c>
      <c r="Q35" s="37">
        <f t="shared" si="9"/>
        <v>2300</v>
      </c>
      <c r="R35" s="4"/>
      <c r="S35" s="4"/>
      <c r="T35" s="4"/>
      <c r="U35" s="4"/>
    </row>
    <row r="36" spans="2:21" s="3" customFormat="1" ht="15.75" customHeight="1" thickBot="1" x14ac:dyDescent="0.3">
      <c r="B36" s="49" t="s">
        <v>7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1"/>
      <c r="Q36" s="29">
        <f>SUM(Q21:Q35)</f>
        <v>44219</v>
      </c>
      <c r="R36" s="4"/>
      <c r="S36" s="4"/>
      <c r="T36" s="4"/>
      <c r="U36" s="4"/>
    </row>
    <row r="37" spans="2:21" s="3" customFormat="1" ht="13.5" customHeight="1" x14ac:dyDescent="0.25">
      <c r="I37" s="39"/>
      <c r="J37" s="39"/>
      <c r="K37" s="39"/>
      <c r="R37" s="4"/>
      <c r="S37" s="4"/>
      <c r="T37" s="4"/>
      <c r="U37" s="4"/>
    </row>
    <row r="38" spans="2:21" s="3" customFormat="1" ht="5.25" customHeight="1" x14ac:dyDescent="0.25">
      <c r="R38" s="4"/>
      <c r="S38" s="4"/>
      <c r="T38" s="4"/>
      <c r="U38" s="4"/>
    </row>
    <row r="39" spans="2:21" s="3" customFormat="1" ht="15" hidden="1" customHeight="1" x14ac:dyDescent="0.25">
      <c r="R39" s="4"/>
      <c r="S39" s="4"/>
      <c r="T39" s="4"/>
      <c r="U39" s="4"/>
    </row>
    <row r="40" spans="2:21" s="3" customFormat="1" ht="15" hidden="1" customHeight="1" x14ac:dyDescent="0.25">
      <c r="R40" s="4"/>
      <c r="S40" s="4"/>
      <c r="T40" s="4"/>
      <c r="U40" s="4"/>
    </row>
    <row r="41" spans="2:21" s="3" customFormat="1" ht="15" hidden="1" customHeight="1" x14ac:dyDescent="0.25">
      <c r="R41" s="4"/>
      <c r="S41" s="4"/>
      <c r="T41" s="4"/>
      <c r="U41" s="4"/>
    </row>
    <row r="42" spans="2:21" s="3" customFormat="1" ht="15" hidden="1" customHeight="1" x14ac:dyDescent="0.25">
      <c r="R42" s="4"/>
      <c r="S42" s="4"/>
      <c r="T42" s="4"/>
      <c r="U42" s="4"/>
    </row>
    <row r="43" spans="2:21" s="3" customFormat="1" ht="15" hidden="1" customHeight="1" x14ac:dyDescent="0.25">
      <c r="R43" s="4"/>
      <c r="S43" s="4"/>
      <c r="T43" s="4"/>
      <c r="U43" s="4"/>
    </row>
    <row r="44" spans="2:21" s="3" customFormat="1" ht="15" hidden="1" customHeight="1" x14ac:dyDescent="0.25">
      <c r="R44" s="4"/>
      <c r="S44" s="4"/>
      <c r="T44" s="4"/>
      <c r="U44" s="4"/>
    </row>
    <row r="45" spans="2:21" s="3" customFormat="1" ht="15" hidden="1" customHeight="1" x14ac:dyDescent="0.25">
      <c r="R45" s="4"/>
      <c r="S45" s="4"/>
      <c r="T45" s="4"/>
      <c r="U45" s="4"/>
    </row>
    <row r="46" spans="2:21" s="3" customFormat="1" ht="15" hidden="1" customHeight="1" x14ac:dyDescent="0.25">
      <c r="R46" s="4"/>
      <c r="S46" s="4"/>
      <c r="T46" s="4"/>
      <c r="U46" s="4"/>
    </row>
    <row r="47" spans="2:21" s="3" customFormat="1" ht="15" hidden="1" customHeight="1" x14ac:dyDescent="0.25">
      <c r="R47" s="4"/>
      <c r="S47" s="4"/>
      <c r="T47" s="4"/>
      <c r="U47" s="4"/>
    </row>
    <row r="48" spans="2:21" s="3" customFormat="1" ht="15" hidden="1" customHeight="1" x14ac:dyDescent="0.25">
      <c r="R48" s="4"/>
      <c r="S48" s="4"/>
      <c r="T48" s="4"/>
      <c r="U48" s="4"/>
    </row>
    <row r="49" spans="1:21" s="3" customFormat="1" ht="15" hidden="1" customHeight="1" x14ac:dyDescent="0.25">
      <c r="R49" s="4"/>
      <c r="S49" s="4"/>
      <c r="T49" s="4"/>
      <c r="U49" s="4"/>
    </row>
    <row r="50" spans="1:21" s="3" customFormat="1" ht="15" hidden="1" customHeight="1" x14ac:dyDescent="0.25">
      <c r="B50" s="18" t="s">
        <v>31</v>
      </c>
      <c r="C50" s="18"/>
      <c r="D50" s="18"/>
      <c r="E50" s="18"/>
      <c r="F50" s="18"/>
      <c r="G50" s="18"/>
      <c r="H50" s="18"/>
      <c r="I50" s="18"/>
      <c r="J50" s="18"/>
      <c r="K50" s="18"/>
      <c r="L50" s="19"/>
      <c r="M50" s="19"/>
      <c r="N50" s="19"/>
      <c r="O50" s="4"/>
      <c r="P50" s="4"/>
      <c r="R50" s="4"/>
      <c r="S50" s="4"/>
      <c r="T50" s="4"/>
      <c r="U50" s="4"/>
    </row>
    <row r="51" spans="1:21" s="3" customFormat="1" ht="15.75" customHeight="1" x14ac:dyDescent="0.25">
      <c r="B51" s="18" t="s">
        <v>8</v>
      </c>
      <c r="C51" s="18"/>
      <c r="D51" s="18"/>
      <c r="E51" s="18"/>
      <c r="F51" s="18"/>
      <c r="G51" s="18"/>
      <c r="H51" s="18"/>
      <c r="I51" s="18"/>
      <c r="J51" s="18"/>
      <c r="K51" s="18"/>
      <c r="L51" s="19"/>
      <c r="M51" s="19"/>
      <c r="N51" s="19"/>
      <c r="O51" s="4"/>
      <c r="P51" s="4"/>
      <c r="R51" s="4"/>
      <c r="S51" s="4"/>
      <c r="T51" s="4"/>
      <c r="U51" s="4"/>
    </row>
    <row r="52" spans="1:21" s="3" customFormat="1" ht="13.5" customHeight="1" x14ac:dyDescent="0.25">
      <c r="B52" s="18" t="s">
        <v>9</v>
      </c>
      <c r="C52" s="18"/>
      <c r="D52" s="18"/>
      <c r="E52" s="18"/>
      <c r="F52" s="18"/>
      <c r="G52" s="18"/>
      <c r="H52" s="18"/>
      <c r="I52" s="18"/>
      <c r="J52" s="18"/>
      <c r="K52" s="20"/>
      <c r="L52" s="19"/>
      <c r="M52" s="19"/>
      <c r="N52" s="19"/>
      <c r="R52" s="4"/>
      <c r="S52" s="4"/>
      <c r="T52" s="4"/>
      <c r="U52" s="4"/>
    </row>
    <row r="53" spans="1:21" s="3" customForma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9"/>
      <c r="M53" s="19"/>
      <c r="N53" s="19" t="s">
        <v>20</v>
      </c>
      <c r="R53" s="4"/>
      <c r="S53" s="4"/>
      <c r="T53" s="4"/>
      <c r="U53" s="4"/>
    </row>
    <row r="54" spans="1:21" s="3" customFormat="1" x14ac:dyDescent="0.25">
      <c r="A54" s="18"/>
      <c r="B54" s="18"/>
      <c r="C54" s="18"/>
      <c r="D54" s="18"/>
      <c r="E54" s="18" t="s">
        <v>10</v>
      </c>
      <c r="F54" s="18"/>
      <c r="G54" s="18"/>
      <c r="H54" s="18"/>
      <c r="I54" s="18"/>
      <c r="J54" s="18"/>
      <c r="K54" s="18"/>
      <c r="L54" s="19"/>
      <c r="M54" s="19"/>
      <c r="N54" s="19"/>
      <c r="R54" s="4"/>
      <c r="S54" s="4"/>
      <c r="T54" s="4"/>
      <c r="U54" s="4"/>
    </row>
    <row r="55" spans="1:21" s="3" customFormat="1" x14ac:dyDescent="0.25">
      <c r="A55" s="18"/>
      <c r="B55" s="18"/>
      <c r="C55" s="18"/>
      <c r="D55" s="18"/>
      <c r="E55" s="38"/>
      <c r="F55" s="38"/>
      <c r="G55" s="38"/>
      <c r="H55" s="38"/>
      <c r="I55" s="38"/>
      <c r="J55" s="18"/>
      <c r="K55" s="18"/>
      <c r="L55" s="19"/>
      <c r="M55" s="19"/>
      <c r="N55" s="19"/>
      <c r="R55" s="4"/>
      <c r="S55" s="4"/>
      <c r="T55" s="4"/>
      <c r="U55" s="4"/>
    </row>
    <row r="56" spans="1:21" s="3" customFormat="1" x14ac:dyDescent="0.25">
      <c r="A56" s="18"/>
      <c r="B56" s="18" t="s">
        <v>11</v>
      </c>
      <c r="C56" s="18"/>
      <c r="D56" s="18"/>
      <c r="E56" s="18"/>
      <c r="F56" s="18"/>
      <c r="G56" s="18"/>
      <c r="H56" s="18"/>
      <c r="I56" s="18"/>
      <c r="J56" s="18"/>
      <c r="K56" s="18"/>
      <c r="L56" s="19"/>
      <c r="M56" s="19"/>
      <c r="N56" s="19"/>
      <c r="R56" s="4"/>
      <c r="S56" s="4"/>
      <c r="T56" s="4"/>
      <c r="U56" s="4"/>
    </row>
    <row r="57" spans="1:21" s="3" customFormat="1" ht="10.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9"/>
      <c r="M57" s="19"/>
      <c r="N57" s="19"/>
      <c r="R57" s="4"/>
      <c r="S57" s="4"/>
      <c r="T57" s="4"/>
      <c r="U57" s="4"/>
    </row>
    <row r="58" spans="1:21" s="3" customFormat="1" ht="6.7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9"/>
      <c r="M58" s="19"/>
      <c r="N58" s="19"/>
      <c r="R58" s="4"/>
      <c r="S58" s="4"/>
      <c r="T58" s="4"/>
      <c r="U58" s="4"/>
    </row>
    <row r="59" spans="1:21" s="3" customForma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9"/>
      <c r="M59" s="19"/>
      <c r="N59" s="19"/>
      <c r="R59" s="4"/>
      <c r="S59" s="4"/>
      <c r="T59" s="4"/>
      <c r="U59" s="4"/>
    </row>
    <row r="60" spans="1:21" s="3" customForma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9"/>
      <c r="M60" s="19"/>
      <c r="N60" s="19"/>
      <c r="R60" s="4"/>
      <c r="S60" s="4"/>
      <c r="T60" s="4"/>
      <c r="U60" s="4"/>
    </row>
    <row r="61" spans="1:21" s="3" customFormat="1" ht="9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9"/>
      <c r="M61" s="19"/>
      <c r="N61" s="19"/>
      <c r="R61" s="4"/>
      <c r="S61" s="4"/>
      <c r="T61" s="4"/>
      <c r="U61" s="4"/>
    </row>
    <row r="62" spans="1:21" s="3" customFormat="1" x14ac:dyDescent="0.25">
      <c r="A62" s="18"/>
      <c r="B62" s="18" t="s">
        <v>12</v>
      </c>
      <c r="C62" s="18"/>
      <c r="D62" s="18"/>
      <c r="E62" s="18"/>
      <c r="F62" s="18"/>
      <c r="G62" s="18"/>
      <c r="H62" s="18"/>
      <c r="I62" s="18"/>
      <c r="J62" s="18"/>
      <c r="K62" s="18"/>
      <c r="L62" s="19"/>
      <c r="M62" s="19"/>
      <c r="N62" s="19"/>
    </row>
    <row r="63" spans="1:21" s="3" customFormat="1" x14ac:dyDescent="0.25">
      <c r="A63" s="18"/>
      <c r="B63" s="18" t="s">
        <v>13</v>
      </c>
      <c r="C63" s="18"/>
      <c r="D63" s="18"/>
      <c r="E63" s="18"/>
      <c r="F63" s="18"/>
      <c r="G63" s="18"/>
      <c r="H63" s="18"/>
      <c r="I63" s="18"/>
      <c r="J63" s="18"/>
      <c r="K63" s="18"/>
      <c r="L63" s="19"/>
      <c r="M63" s="19"/>
      <c r="N63" s="19"/>
    </row>
    <row r="64" spans="1:21" s="3" customFormat="1" ht="0.75" customHeight="1" x14ac:dyDescent="0.25">
      <c r="A64" s="18"/>
      <c r="B64" s="18" t="s">
        <v>14</v>
      </c>
      <c r="C64" s="18"/>
      <c r="D64" s="18"/>
      <c r="E64" s="18"/>
      <c r="F64" s="18"/>
      <c r="G64" s="18"/>
      <c r="H64" s="18"/>
      <c r="I64" s="18"/>
      <c r="J64" s="18"/>
      <c r="K64" s="18"/>
      <c r="L64" s="19"/>
      <c r="M64" s="19"/>
      <c r="N64" s="19"/>
    </row>
    <row r="65" spans="1:16" s="3" customFormat="1" x14ac:dyDescent="0.25">
      <c r="A65" s="18"/>
      <c r="B65" s="18" t="s">
        <v>15</v>
      </c>
      <c r="C65" s="18"/>
      <c r="D65" s="18"/>
      <c r="E65" s="18"/>
      <c r="F65" s="18"/>
      <c r="G65" s="18"/>
      <c r="H65" s="18"/>
      <c r="I65" s="18"/>
      <c r="J65" s="18"/>
      <c r="K65" s="18"/>
      <c r="L65" s="19"/>
      <c r="M65" s="19"/>
      <c r="N65" s="19"/>
    </row>
    <row r="66" spans="1:16" s="3" customForma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9"/>
      <c r="M66" s="19"/>
      <c r="N66" s="19"/>
    </row>
    <row r="67" spans="1:16" s="3" customFormat="1" ht="9.7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9"/>
      <c r="M67" s="19"/>
      <c r="N67" s="19"/>
    </row>
    <row r="68" spans="1:16" s="3" customFormat="1" x14ac:dyDescent="0.25">
      <c r="A68" s="18"/>
      <c r="B68" s="18" t="s">
        <v>16</v>
      </c>
      <c r="C68" s="18"/>
      <c r="D68" s="18"/>
      <c r="E68" s="18"/>
      <c r="F68" s="18"/>
      <c r="G68" s="18"/>
      <c r="H68" s="18"/>
      <c r="I68" s="18"/>
      <c r="J68" s="18"/>
      <c r="K68" s="18"/>
      <c r="L68" s="19"/>
      <c r="M68" s="19"/>
      <c r="N68" s="19"/>
    </row>
    <row r="69" spans="1:16" s="3" customFormat="1" ht="14.25" customHeight="1" x14ac:dyDescent="0.3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21"/>
      <c r="L69" s="22"/>
      <c r="M69" s="22"/>
      <c r="N69" s="23"/>
      <c r="O69" s="17"/>
    </row>
    <row r="70" spans="1:16" s="3" customFormat="1" ht="15" hidden="1" customHeight="1" x14ac:dyDescent="0.25">
      <c r="A70" s="18"/>
      <c r="B70" s="18" t="s">
        <v>34</v>
      </c>
      <c r="C70" s="18"/>
      <c r="D70" s="18"/>
      <c r="E70" s="18"/>
      <c r="F70" s="18"/>
      <c r="G70" s="18"/>
      <c r="H70" s="18"/>
      <c r="I70" s="18"/>
      <c r="J70" s="18"/>
      <c r="K70" s="24"/>
      <c r="L70" s="22"/>
      <c r="M70" s="22"/>
      <c r="N70" s="22"/>
      <c r="O70" s="17"/>
    </row>
    <row r="71" spans="1:16" s="3" customFormat="1" x14ac:dyDescent="0.25">
      <c r="A71" s="18"/>
      <c r="B71" s="18" t="s">
        <v>17</v>
      </c>
      <c r="C71" s="18"/>
      <c r="D71" s="18"/>
      <c r="E71" s="18"/>
      <c r="F71" s="18"/>
      <c r="G71" s="18"/>
      <c r="H71" s="18"/>
      <c r="I71" s="18"/>
      <c r="J71" s="18"/>
      <c r="K71" s="18"/>
      <c r="L71" s="19"/>
      <c r="M71" s="19"/>
      <c r="N71" s="19"/>
    </row>
    <row r="72" spans="1:16" s="3" customFormat="1" x14ac:dyDescent="0.25">
      <c r="A72" s="18"/>
      <c r="B72" s="25" t="s">
        <v>35</v>
      </c>
      <c r="C72" s="18"/>
      <c r="D72" s="18"/>
      <c r="E72" s="18"/>
      <c r="F72" s="18"/>
      <c r="G72" s="18"/>
      <c r="H72" s="18"/>
      <c r="I72" s="18"/>
      <c r="J72" s="18"/>
      <c r="K72" s="18"/>
      <c r="L72" s="19"/>
      <c r="M72" s="19"/>
      <c r="N72" s="19"/>
    </row>
    <row r="73" spans="1:16" s="3" customFormat="1" x14ac:dyDescent="0.25">
      <c r="A73" s="18"/>
      <c r="B73" s="18" t="s">
        <v>29</v>
      </c>
      <c r="C73" s="18"/>
      <c r="D73" s="18"/>
      <c r="E73" s="18"/>
      <c r="F73" s="18"/>
      <c r="G73" s="18"/>
      <c r="H73" s="18"/>
      <c r="I73" s="18"/>
      <c r="J73" s="18"/>
      <c r="K73" s="18"/>
      <c r="L73" s="19"/>
      <c r="M73" s="19"/>
      <c r="N73" s="19"/>
    </row>
    <row r="74" spans="1:16" s="3" customFormat="1" x14ac:dyDescent="0.25">
      <c r="A74" s="18"/>
      <c r="B74" s="18" t="s">
        <v>18</v>
      </c>
      <c r="C74" s="18"/>
      <c r="D74" s="18"/>
      <c r="E74" s="18"/>
      <c r="F74" s="18"/>
      <c r="G74" s="18"/>
      <c r="H74" s="18"/>
      <c r="I74" s="18"/>
      <c r="J74" s="18"/>
      <c r="K74" s="18"/>
      <c r="L74" s="19"/>
      <c r="M74" s="19"/>
      <c r="N74" s="19"/>
    </row>
    <row r="75" spans="1:16" s="3" customFormat="1" x14ac:dyDescent="0.25">
      <c r="A75" s="18"/>
      <c r="B75" s="18" t="s">
        <v>36</v>
      </c>
      <c r="C75" s="18"/>
      <c r="D75" s="18"/>
      <c r="E75" s="18"/>
      <c r="F75" s="18"/>
      <c r="G75" s="18"/>
      <c r="H75" s="18"/>
      <c r="I75" s="18"/>
      <c r="J75" s="18"/>
      <c r="K75" s="18"/>
      <c r="L75" s="19"/>
      <c r="M75" s="19"/>
      <c r="N75" s="19"/>
    </row>
    <row r="76" spans="1:16" s="3" customFormat="1" x14ac:dyDescent="0.25">
      <c r="A76" s="18"/>
      <c r="B76" s="18" t="s">
        <v>37</v>
      </c>
      <c r="C76" s="18"/>
      <c r="D76" s="18"/>
      <c r="E76" s="18"/>
      <c r="F76" s="18"/>
      <c r="G76" s="18"/>
      <c r="H76" s="18"/>
      <c r="I76" s="18"/>
      <c r="J76" s="18"/>
      <c r="K76" s="18"/>
      <c r="L76" s="19"/>
      <c r="M76" s="19"/>
      <c r="N76" s="19"/>
    </row>
    <row r="77" spans="1:16" s="3" customFormat="1" ht="9.7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</row>
    <row r="78" spans="1:16" s="3" customFormat="1" ht="15" customHeight="1" x14ac:dyDescent="0.25">
      <c r="A78" s="18"/>
      <c r="B78" s="69" t="s">
        <v>21</v>
      </c>
      <c r="C78" s="70"/>
      <c r="D78" s="70"/>
      <c r="E78" s="70"/>
      <c r="F78" s="71"/>
      <c r="G78" s="72" t="s">
        <v>39</v>
      </c>
      <c r="H78" s="73"/>
      <c r="I78" s="73"/>
      <c r="J78" s="73"/>
      <c r="K78" s="74"/>
    </row>
    <row r="79" spans="1:16" s="3" customFormat="1" ht="15" customHeight="1" x14ac:dyDescent="0.25">
      <c r="A79" s="18"/>
      <c r="B79" s="69" t="s">
        <v>22</v>
      </c>
      <c r="C79" s="70"/>
      <c r="D79" s="70"/>
      <c r="E79" s="70"/>
      <c r="F79" s="71"/>
      <c r="G79" s="72" t="s">
        <v>30</v>
      </c>
      <c r="H79" s="73"/>
      <c r="I79" s="73"/>
      <c r="J79" s="73"/>
      <c r="K79" s="74"/>
    </row>
    <row r="80" spans="1:16" s="3" customForma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4"/>
      <c r="M80" s="4"/>
      <c r="N80" s="4"/>
      <c r="O80" s="4"/>
      <c r="P80" s="4"/>
    </row>
    <row r="81" spans="1:17" s="3" customFormat="1" ht="33" customHeight="1" x14ac:dyDescent="0.25">
      <c r="A81" s="18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4"/>
      <c r="M81" s="4"/>
      <c r="N81" s="4"/>
      <c r="O81" s="4"/>
      <c r="P81" s="4"/>
    </row>
    <row r="82" spans="1:17" s="3" customFormat="1" ht="31.15" customHeight="1" x14ac:dyDescent="0.25">
      <c r="A82" s="1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1"/>
    </row>
    <row r="83" spans="1:17" s="3" customFormat="1" ht="36" customHeight="1" x14ac:dyDescent="0.25">
      <c r="A83" s="1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s="3" customFormat="1" ht="54.75" customHeight="1" x14ac:dyDescent="0.25">
      <c r="A84" s="1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</sheetData>
  <mergeCells count="51">
    <mergeCell ref="C25:F25"/>
    <mergeCell ref="C26:F26"/>
    <mergeCell ref="Q19:Q20"/>
    <mergeCell ref="P19:P20"/>
    <mergeCell ref="C23:F23"/>
    <mergeCell ref="C24:F24"/>
    <mergeCell ref="C22:F22"/>
    <mergeCell ref="C21:F21"/>
    <mergeCell ref="H19:H20"/>
    <mergeCell ref="G19:G20"/>
    <mergeCell ref="C27:F27"/>
    <mergeCell ref="C35:F35"/>
    <mergeCell ref="C30:F30"/>
    <mergeCell ref="C31:F31"/>
    <mergeCell ref="C32:F32"/>
    <mergeCell ref="C33:F33"/>
    <mergeCell ref="C34:F34"/>
    <mergeCell ref="C28:F28"/>
    <mergeCell ref="C29:F29"/>
    <mergeCell ref="G14:Q14"/>
    <mergeCell ref="G17:Q17"/>
    <mergeCell ref="G6:Q6"/>
    <mergeCell ref="G7:Q7"/>
    <mergeCell ref="G8:Q8"/>
    <mergeCell ref="G9:Q9"/>
    <mergeCell ref="G10:Q10"/>
    <mergeCell ref="G11:Q11"/>
    <mergeCell ref="G12:Q12"/>
    <mergeCell ref="G13:Q13"/>
    <mergeCell ref="S5:S7"/>
    <mergeCell ref="B36:P36"/>
    <mergeCell ref="B81:F81"/>
    <mergeCell ref="G81:K81"/>
    <mergeCell ref="B15:Q15"/>
    <mergeCell ref="B16:Q16"/>
    <mergeCell ref="B17:F17"/>
    <mergeCell ref="B18:Q18"/>
    <mergeCell ref="C19:F20"/>
    <mergeCell ref="B19:B20"/>
    <mergeCell ref="B78:F78"/>
    <mergeCell ref="G78:K78"/>
    <mergeCell ref="O19:O20"/>
    <mergeCell ref="B79:F79"/>
    <mergeCell ref="G79:K79"/>
    <mergeCell ref="N19:N20"/>
    <mergeCell ref="B3:Q3"/>
    <mergeCell ref="B5:F5"/>
    <mergeCell ref="G5:Q5"/>
    <mergeCell ref="B6:F6"/>
    <mergeCell ref="B7:F7"/>
    <mergeCell ref="B4:P4"/>
  </mergeCells>
  <pageMargins left="0.70866141732283472" right="0.70866141732283472" top="0.35433070866141736" bottom="0.35433070866141736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2026-08-31T11:03:36Z</dcterms:modified>
</cp:coreProperties>
</file>