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-228" yWindow="348" windowWidth="18012" windowHeight="12708"/>
  </bookViews>
  <sheets>
    <sheet name="Лист3" sheetId="25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25"/>
  <c r="F10"/>
  <c r="E10"/>
  <c r="P10"/>
  <c r="P5"/>
  <c r="P6"/>
  <c r="P7"/>
  <c r="P8"/>
  <c r="P9"/>
  <c r="P4"/>
  <c r="O10"/>
  <c r="O5"/>
  <c r="O6"/>
  <c r="O7"/>
  <c r="O8"/>
  <c r="O9"/>
  <c r="O4"/>
  <c r="N10"/>
  <c r="N5"/>
  <c r="N6"/>
  <c r="N7"/>
  <c r="N8"/>
  <c r="N9"/>
  <c r="N4"/>
  <c r="K9" l="1"/>
  <c r="L9" s="1"/>
  <c r="K5"/>
  <c r="L5" s="1"/>
  <c r="M9"/>
  <c r="M8"/>
  <c r="K8"/>
  <c r="L8" s="1"/>
  <c r="I8"/>
  <c r="M7"/>
  <c r="K7"/>
  <c r="L7" s="1"/>
  <c r="I7"/>
  <c r="M6"/>
  <c r="K6"/>
  <c r="L6" s="1"/>
  <c r="I6"/>
  <c r="M5"/>
  <c r="M4"/>
  <c r="K4"/>
  <c r="L4" s="1"/>
  <c r="I4"/>
  <c r="M10" l="1"/>
  <c r="I5"/>
  <c r="I9"/>
</calcChain>
</file>

<file path=xl/sharedStrings.xml><?xml version="1.0" encoding="utf-8"?>
<sst xmlns="http://schemas.openxmlformats.org/spreadsheetml/2006/main" count="27" uniqueCount="22">
  <si>
    <t>№пп</t>
  </si>
  <si>
    <t>наименование ТРУ</t>
  </si>
  <si>
    <t>ед.изм.</t>
  </si>
  <si>
    <t>кол-во</t>
  </si>
  <si>
    <t>средняя цена за ед.</t>
  </si>
  <si>
    <t>средняя цена за ед.с округл.</t>
  </si>
  <si>
    <t>НМЦК с округл.</t>
  </si>
  <si>
    <t>кол-во значений</t>
  </si>
  <si>
    <t>Ω</t>
  </si>
  <si>
    <t>итого</t>
  </si>
  <si>
    <t>коэф.вариации v</t>
  </si>
  <si>
    <r>
      <rPr>
        <b/>
        <sz val="11"/>
        <rFont val="Arial"/>
        <family val="2"/>
        <charset val="204"/>
      </rPr>
      <t>Приложение № 3 к заявке на определение поставщика по поставке товара способом проведения аукциона в электронной форме.</t>
    </r>
    <r>
      <rPr>
        <sz val="11"/>
        <rFont val="Arial"/>
        <family val="2"/>
        <charset val="204"/>
      </rPr>
      <t xml:space="preserve">                                                                                                                                      Расчет НМЦК методом сопоставимых рыночных цен</t>
    </r>
  </si>
  <si>
    <t>Предложение 1</t>
  </si>
  <si>
    <t>Предложение 2</t>
  </si>
  <si>
    <t>Предложение 3</t>
  </si>
  <si>
    <t>За рулём</t>
  </si>
  <si>
    <t>Родина</t>
  </si>
  <si>
    <t>Технический сервис машин</t>
  </si>
  <si>
    <t>Электротехнологии и электрооборудование в АПК</t>
  </si>
  <si>
    <t>Кадастр недвижимости</t>
  </si>
  <si>
    <t>Сельский механизатор</t>
  </si>
  <si>
    <t>комплект</t>
  </si>
</sst>
</file>

<file path=xl/styles.xml><?xml version="1.0" encoding="utf-8"?>
<styleSheet xmlns="http://schemas.openxmlformats.org/spreadsheetml/2006/main">
  <numFmts count="1">
    <numFmt numFmtId="164" formatCode="0.000000"/>
  </numFmts>
  <fonts count="8">
    <font>
      <sz val="10"/>
      <name val="Arial"/>
    </font>
    <font>
      <sz val="8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0"/>
  <sheetViews>
    <sheetView tabSelected="1" zoomScale="80" zoomScaleNormal="80" workbookViewId="0">
      <selection activeCell="T6" sqref="T6"/>
    </sheetView>
  </sheetViews>
  <sheetFormatPr defaultRowHeight="13.2"/>
  <cols>
    <col min="1" max="1" width="4.6640625" customWidth="1"/>
    <col min="2" max="2" width="51.44140625" customWidth="1"/>
    <col min="3" max="3" width="12.5546875" customWidth="1"/>
    <col min="5" max="5" width="16" customWidth="1"/>
    <col min="6" max="6" width="11.88671875" customWidth="1"/>
    <col min="7" max="7" width="12.6640625" customWidth="1"/>
    <col min="9" max="9" width="15.6640625" customWidth="1"/>
    <col min="10" max="10" width="10.6640625" bestFit="1" customWidth="1"/>
    <col min="11" max="11" width="16.5546875" customWidth="1"/>
    <col min="12" max="12" width="13.44140625" customWidth="1"/>
    <col min="13" max="13" width="14.33203125" customWidth="1"/>
    <col min="14" max="16" width="0" hidden="1" customWidth="1"/>
  </cols>
  <sheetData>
    <row r="1" spans="1:16" s="17" customFormat="1" ht="61.5" customHeight="1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6" s="8" customFormat="1" ht="87.75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12</v>
      </c>
      <c r="F2" s="6" t="s">
        <v>13</v>
      </c>
      <c r="G2" s="6" t="s">
        <v>14</v>
      </c>
      <c r="H2" s="6" t="s">
        <v>7</v>
      </c>
      <c r="I2" s="6" t="s">
        <v>4</v>
      </c>
      <c r="J2" s="6" t="s">
        <v>5</v>
      </c>
      <c r="K2" s="7" t="s">
        <v>8</v>
      </c>
      <c r="L2" s="6" t="s">
        <v>10</v>
      </c>
      <c r="M2" s="6" t="s">
        <v>6</v>
      </c>
    </row>
    <row r="3" spans="1:16" s="14" customFormat="1" ht="19.5" customHeight="1">
      <c r="A3" s="15">
        <v>1</v>
      </c>
      <c r="B3" s="15">
        <v>2</v>
      </c>
      <c r="C3" s="15">
        <v>3</v>
      </c>
      <c r="D3" s="15">
        <v>4</v>
      </c>
      <c r="E3" s="16">
        <v>5</v>
      </c>
      <c r="F3" s="16">
        <v>6</v>
      </c>
      <c r="G3" s="16">
        <v>7</v>
      </c>
      <c r="H3" s="15">
        <v>8</v>
      </c>
      <c r="I3" s="16">
        <v>9</v>
      </c>
      <c r="J3" s="16">
        <v>10</v>
      </c>
      <c r="K3" s="16">
        <v>11</v>
      </c>
      <c r="L3" s="16">
        <v>12</v>
      </c>
      <c r="M3" s="16">
        <v>13</v>
      </c>
    </row>
    <row r="4" spans="1:16" s="14" customFormat="1" ht="42.75" customHeight="1">
      <c r="A4" s="10">
        <v>1</v>
      </c>
      <c r="B4" s="18" t="s">
        <v>15</v>
      </c>
      <c r="C4" s="10" t="s">
        <v>21</v>
      </c>
      <c r="D4" s="19">
        <v>6</v>
      </c>
      <c r="E4" s="19">
        <v>198.22</v>
      </c>
      <c r="F4" s="19">
        <v>190.35</v>
      </c>
      <c r="G4" s="9">
        <v>196.26</v>
      </c>
      <c r="H4" s="10">
        <v>3</v>
      </c>
      <c r="I4" s="11">
        <f t="shared" ref="I4:I9" si="0">AVERAGE(E4:G4)</f>
        <v>194.9433333333333</v>
      </c>
      <c r="J4" s="12">
        <v>194.94</v>
      </c>
      <c r="K4" s="13">
        <f t="shared" ref="K4:K9" si="1">SQRT((POWER(E4-J4,2)+POWER(F4-J4,2)+POWER(G4-J4,2))/(H4-1))</f>
        <v>4.0968829614720521</v>
      </c>
      <c r="L4" s="13">
        <f t="shared" ref="L4:L9" si="2">K4/J4*100</f>
        <v>2.1016122711973182</v>
      </c>
      <c r="M4" s="13">
        <f t="shared" ref="M4:M9" si="3">J4*D4</f>
        <v>1169.6399999999999</v>
      </c>
      <c r="N4" s="21">
        <f>D4*E4</f>
        <v>1189.32</v>
      </c>
      <c r="O4" s="21">
        <f>D4*F4</f>
        <v>1142.0999999999999</v>
      </c>
      <c r="P4" s="21">
        <f>D4*G4</f>
        <v>1177.56</v>
      </c>
    </row>
    <row r="5" spans="1:16" s="14" customFormat="1" ht="42.75" customHeight="1">
      <c r="A5" s="10">
        <v>2</v>
      </c>
      <c r="B5" s="18" t="s">
        <v>16</v>
      </c>
      <c r="C5" s="10" t="s">
        <v>21</v>
      </c>
      <c r="D5" s="19">
        <v>6</v>
      </c>
      <c r="E5" s="19">
        <v>181.31</v>
      </c>
      <c r="F5" s="19">
        <v>174.14</v>
      </c>
      <c r="G5" s="9">
        <v>179.52</v>
      </c>
      <c r="H5" s="10">
        <v>3</v>
      </c>
      <c r="I5" s="11">
        <f t="shared" si="0"/>
        <v>178.32333333333335</v>
      </c>
      <c r="J5" s="12">
        <v>178.32</v>
      </c>
      <c r="K5" s="13">
        <f t="shared" si="1"/>
        <v>3.7317891151564386</v>
      </c>
      <c r="L5" s="13">
        <f t="shared" si="2"/>
        <v>2.0927484943676755</v>
      </c>
      <c r="M5" s="13">
        <f t="shared" si="3"/>
        <v>1069.92</v>
      </c>
      <c r="N5" s="21">
        <f t="shared" ref="N5:N9" si="4">D5*E5</f>
        <v>1087.8600000000001</v>
      </c>
      <c r="O5" s="21">
        <f t="shared" ref="O5:O9" si="5">D5*F5</f>
        <v>1044.8399999999999</v>
      </c>
      <c r="P5" s="21">
        <f t="shared" ref="P5:P9" si="6">D5*G5</f>
        <v>1077.1200000000001</v>
      </c>
    </row>
    <row r="6" spans="1:16" s="14" customFormat="1" ht="42.75" customHeight="1">
      <c r="A6" s="10">
        <v>3</v>
      </c>
      <c r="B6" s="18" t="s">
        <v>17</v>
      </c>
      <c r="C6" s="10" t="s">
        <v>21</v>
      </c>
      <c r="D6" s="19">
        <v>2</v>
      </c>
      <c r="E6" s="19">
        <v>2857.78</v>
      </c>
      <c r="F6" s="19">
        <v>2741.23</v>
      </c>
      <c r="G6" s="9">
        <v>2828.64</v>
      </c>
      <c r="H6" s="10">
        <v>3</v>
      </c>
      <c r="I6" s="11">
        <f t="shared" si="0"/>
        <v>2809.2166666666667</v>
      </c>
      <c r="J6" s="12">
        <v>2809.22</v>
      </c>
      <c r="K6" s="13">
        <f t="shared" si="1"/>
        <v>60.654142892303788</v>
      </c>
      <c r="L6" s="13">
        <f t="shared" si="2"/>
        <v>2.1591097490514728</v>
      </c>
      <c r="M6" s="13">
        <f t="shared" si="3"/>
        <v>5618.44</v>
      </c>
      <c r="N6" s="21">
        <f t="shared" si="4"/>
        <v>5715.56</v>
      </c>
      <c r="O6" s="21">
        <f t="shared" si="5"/>
        <v>5482.46</v>
      </c>
      <c r="P6" s="21">
        <f t="shared" si="6"/>
        <v>5657.28</v>
      </c>
    </row>
    <row r="7" spans="1:16" s="14" customFormat="1" ht="42.75" customHeight="1">
      <c r="A7" s="10">
        <v>4</v>
      </c>
      <c r="B7" s="18" t="s">
        <v>18</v>
      </c>
      <c r="C7" s="10" t="s">
        <v>21</v>
      </c>
      <c r="D7" s="19">
        <v>2</v>
      </c>
      <c r="E7" s="19">
        <v>1288.57</v>
      </c>
      <c r="F7" s="19">
        <v>1236.23</v>
      </c>
      <c r="G7" s="9">
        <v>1275.48</v>
      </c>
      <c r="H7" s="10">
        <v>3</v>
      </c>
      <c r="I7" s="11">
        <f t="shared" si="0"/>
        <v>1266.76</v>
      </c>
      <c r="J7" s="12">
        <v>1266.76</v>
      </c>
      <c r="K7" s="13">
        <f t="shared" si="1"/>
        <v>27.237799103451771</v>
      </c>
      <c r="L7" s="13">
        <f t="shared" si="2"/>
        <v>2.1501941254422126</v>
      </c>
      <c r="M7" s="13">
        <f t="shared" si="3"/>
        <v>2533.52</v>
      </c>
      <c r="N7" s="21">
        <f t="shared" si="4"/>
        <v>2577.14</v>
      </c>
      <c r="O7" s="21">
        <f t="shared" si="5"/>
        <v>2472.46</v>
      </c>
      <c r="P7" s="21">
        <f t="shared" si="6"/>
        <v>2550.96</v>
      </c>
    </row>
    <row r="8" spans="1:16" s="14" customFormat="1" ht="42.75" customHeight="1">
      <c r="A8" s="10">
        <v>5</v>
      </c>
      <c r="B8" s="18" t="s">
        <v>19</v>
      </c>
      <c r="C8" s="10" t="s">
        <v>21</v>
      </c>
      <c r="D8" s="19">
        <v>1</v>
      </c>
      <c r="E8" s="19">
        <v>3342.54</v>
      </c>
      <c r="F8" s="19">
        <v>3217.59</v>
      </c>
      <c r="G8" s="9">
        <v>3311.3</v>
      </c>
      <c r="H8" s="10">
        <v>3</v>
      </c>
      <c r="I8" s="11">
        <f t="shared" si="0"/>
        <v>3290.4766666666669</v>
      </c>
      <c r="J8" s="12">
        <v>3290.48</v>
      </c>
      <c r="K8" s="13">
        <f t="shared" si="1"/>
        <v>65.025641480880381</v>
      </c>
      <c r="L8" s="13">
        <f t="shared" si="2"/>
        <v>1.9761749495781886</v>
      </c>
      <c r="M8" s="13">
        <f t="shared" si="3"/>
        <v>3290.48</v>
      </c>
      <c r="N8" s="21">
        <f t="shared" si="4"/>
        <v>3342.54</v>
      </c>
      <c r="O8" s="21">
        <f t="shared" si="5"/>
        <v>3217.59</v>
      </c>
      <c r="P8" s="21">
        <f t="shared" si="6"/>
        <v>3311.3</v>
      </c>
    </row>
    <row r="9" spans="1:16" s="14" customFormat="1" ht="42.75" customHeight="1">
      <c r="A9" s="10">
        <v>6</v>
      </c>
      <c r="B9" s="18" t="s">
        <v>20</v>
      </c>
      <c r="C9" s="10" t="s">
        <v>21</v>
      </c>
      <c r="D9" s="19">
        <v>6</v>
      </c>
      <c r="E9" s="19">
        <v>921.96</v>
      </c>
      <c r="F9" s="19">
        <v>887.5</v>
      </c>
      <c r="G9" s="9">
        <v>913.35</v>
      </c>
      <c r="H9" s="10">
        <v>3</v>
      </c>
      <c r="I9" s="11">
        <f t="shared" si="0"/>
        <v>907.60333333333335</v>
      </c>
      <c r="J9" s="12">
        <v>907.6</v>
      </c>
      <c r="K9" s="13">
        <f t="shared" si="1"/>
        <v>17.934353905284702</v>
      </c>
      <c r="L9" s="13">
        <f t="shared" si="2"/>
        <v>1.9760196017281513</v>
      </c>
      <c r="M9" s="13">
        <f t="shared" si="3"/>
        <v>5445.6</v>
      </c>
      <c r="N9" s="21">
        <f t="shared" si="4"/>
        <v>5531.76</v>
      </c>
      <c r="O9" s="21">
        <f t="shared" si="5"/>
        <v>5325</v>
      </c>
      <c r="P9" s="21">
        <f t="shared" si="6"/>
        <v>5480.1</v>
      </c>
    </row>
    <row r="10" spans="1:16" s="1" customFormat="1" ht="48" customHeight="1">
      <c r="A10" s="2"/>
      <c r="B10" s="5" t="s">
        <v>9</v>
      </c>
      <c r="C10" s="3"/>
      <c r="D10" s="3"/>
      <c r="E10" s="3">
        <f>N10</f>
        <v>19444.18</v>
      </c>
      <c r="F10" s="3">
        <f>O10</f>
        <v>18684.45</v>
      </c>
      <c r="G10" s="3">
        <f>P10</f>
        <v>19254.32</v>
      </c>
      <c r="H10" s="3"/>
      <c r="I10" s="3"/>
      <c r="J10" s="3"/>
      <c r="K10" s="3"/>
      <c r="L10" s="3"/>
      <c r="M10" s="4">
        <f>SUM(M4:M9)</f>
        <v>19127.599999999999</v>
      </c>
      <c r="N10" s="22">
        <f>SUM(N4:N9)</f>
        <v>19444.18</v>
      </c>
      <c r="O10" s="22">
        <f>SUM(O4:O9)</f>
        <v>18684.45</v>
      </c>
      <c r="P10" s="22">
        <f>SUM(P4:P9)</f>
        <v>19254.32</v>
      </c>
    </row>
  </sheetData>
  <mergeCells count="1">
    <mergeCell ref="A1:M1"/>
  </mergeCells>
  <phoneticPr fontId="1" type="noConversion"/>
  <pageMargins left="0.51181102362204722" right="0.5118110236220472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2024-06-27T03:00:52Z</cp:lastPrinted>
  <dcterms:created xsi:type="dcterms:W3CDTF">1996-10-08T23:32:33Z</dcterms:created>
  <dcterms:modified xsi:type="dcterms:W3CDTF">2026-06-29T10:36:50Z</dcterms:modified>
</cp:coreProperties>
</file>