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Анализ рынка (базовый)" sheetId="3" r:id="rId1"/>
  </sheets>
  <definedNames>
    <definedName name="_xlnm.Print_Area" localSheetId="0">'Анализ рынка (базовый)'!$A$1:$P$24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<sst xmlns="http://schemas.openxmlformats.org/spreadsheetml/2006/main" count="24" uniqueCount="24">
  <si>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</si>
  <si>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свинины нежирных сортов для общеобразовательного учреждения (с 01.09.2026 по 31.12.2026 года)</t>
    </r>
  </si>
  <si>
    <t>Заказчик: МБОУ СОШ с. Мичуринское им. В.К. Арсеньева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</si>
  <si>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</si>
  <si>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</si>
  <si>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</si>
  <si>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</si>
  <si>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</si>
  <si>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</si>
  <si>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№ 25 от 03.06.2026, руб.</t>
  </si>
  <si>
    <t>Цена единицы товара, указанная в источнике № 2.
Реквизиты источника: № 65 от 08.07.2026, руб.</t>
  </si>
  <si>
    <t>Цена единицы товара, указанная в источнике № 3.
Реквизиты источника: № 18 от 08.06.2026,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</si>
  <si>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</si>
  <si>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</si>
  <si>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</si>
  <si>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</si>
  <si>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 xml:space="preserve">Свинина нежирных сортов для детского питания </t>
  </si>
  <si>
    <t>В соответствии с ТЧ</t>
  </si>
  <si>
    <t>кг</t>
  </si>
  <si>
    <t>ИТОГО:</t>
  </si>
  <si>
    <t xml:space="preserve">Дата подготовки обоснования стартовой (максимальной) цены: 21.07.2026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</si>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</sst>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6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3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 shrinkToFit="1"/>
    </xf>
    <xf numFmtId="180" fontId="11" fillId="3" borderId="1" xfId="0" applyNumberFormat="1" applyFont="1" applyFill="1" applyBorder="1" applyAlignment="1">
      <alignment horizontal="center" vertical="center" wrapText="1" shrinkToFit="1"/>
    </xf>
    <xf numFmtId="181" fontId="11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0" fontId="11" fillId="3" borderId="1" xfId="3" applyNumberFormat="1" applyFont="1" applyFill="1" applyBorder="1" applyAlignment="1">
      <alignment horizontal="center" vertical="center" wrapText="1"/>
    </xf>
    <xf numFmtId="180" fontId="1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/>
    <xf numFmtId="0" fontId="13" fillId="2" borderId="2" xfId="0" applyFont="1" applyFill="1" applyBorder="1" applyAlignment="1">
      <alignment horizontal="right" vertical="center" wrapText="1" shrinkToFit="1"/>
    </xf>
    <xf numFmtId="0" fontId="13" fillId="2" borderId="3" xfId="0" applyFont="1" applyFill="1" applyBorder="1" applyAlignment="1">
      <alignment horizontal="right" vertical="center" wrapText="1" shrinkToFit="1"/>
    </xf>
    <xf numFmtId="0" fontId="13" fillId="2" borderId="4" xfId="0" applyFont="1" applyFill="1" applyBorder="1" applyAlignment="1">
      <alignment horizontal="right" vertical="center" wrapText="1" shrinkToFit="1"/>
    </xf>
    <xf numFmtId="181" fontId="1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7" fillId="0" borderId="0" xfId="0" applyFont="1" applyAlignment="1"/>
    <xf numFmtId="180" fontId="12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3"/>
  <sheetViews>
    <sheetView tabSelected="1" zoomScale="70" zoomScaleNormal="70" workbookViewId="0">
      <selection activeCell="B11" sqref="B11"/>
    </sheetView>
  </sheetViews>
  <sheetFormatPr defaultColWidth="9" defaultRowHeight="13.8"/>
  <cols>
    <col min="1" max="1" width="4.57407407407407" style="4" customWidth="1"/>
    <col min="2" max="2" width="43.3240740740741" style="4" customWidth="1"/>
    <col min="3" max="3" width="30.287037037037" style="4" customWidth="1"/>
    <col min="4" max="4" width="9.42592592592593" style="4" customWidth="1"/>
    <col min="5" max="5" width="13" style="4" customWidth="1"/>
    <col min="6" max="6" width="22.0555555555556" style="4" customWidth="1"/>
    <col min="7" max="7" width="21.5740740740741" style="4" customWidth="1"/>
    <col min="8" max="8" width="22.0648148148148" style="4" customWidth="1"/>
    <col min="9" max="9" width="20.3055555555556" style="4" customWidth="1"/>
    <col min="10" max="10" width="18.0925925925926" style="4" customWidth="1"/>
    <col min="11" max="11" width="18.5740740740741" style="4" customWidth="1"/>
    <col min="12" max="12" width="21.5740740740741" style="3" customWidth="1"/>
    <col min="13" max="13" width="22.5740740740741" style="4" customWidth="1"/>
    <col min="14" max="14" width="14.8518518518519" style="4" customWidth="1"/>
    <col min="15" max="15" width="14.287037037037" style="4" customWidth="1"/>
    <col min="16" max="16" width="27.287037037037" style="4" customWidth="1"/>
    <col min="17" max="16384" width="9.13888888888889" style="4"/>
  </cols>
  <sheetData>
    <row r="1" ht="16.8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18" spans="1:16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7"/>
    </row>
    <row r="3" ht="33" customHeight="1" spans="1:16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ht="31.5" customHeight="1" spans="1:16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2"/>
      <c r="O4" s="12"/>
      <c r="P4" s="12"/>
    </row>
    <row r="5" ht="18" spans="1:16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7"/>
      <c r="N5" s="7"/>
      <c r="O5" s="7"/>
      <c r="P5" s="7"/>
    </row>
    <row r="6" ht="18" spans="1:16">
      <c r="A6" s="7"/>
      <c r="B6" s="12"/>
      <c r="C6" s="13"/>
      <c r="D6" s="13"/>
      <c r="E6" s="13"/>
      <c r="F6" s="7"/>
      <c r="G6" s="7"/>
      <c r="H6" s="7"/>
      <c r="I6" s="7"/>
      <c r="J6" s="14"/>
      <c r="K6" s="14"/>
      <c r="L6" s="15"/>
      <c r="M6" s="14"/>
      <c r="N6" s="14"/>
      <c r="O6" s="14"/>
      <c r="P6" s="14"/>
    </row>
    <row r="7" s="1" customFormat="1" ht="143" customHeight="1" spans="1:16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7"/>
      <c r="N7" s="17"/>
      <c r="O7" s="17"/>
      <c r="P7" s="17"/>
    </row>
    <row r="8" s="2" customFormat="1" ht="33" customHeight="1" spans="1:16">
      <c r="A8" s="18">
        <v>1</v>
      </c>
      <c r="B8" s="19" t="s">
        <v>16</v>
      </c>
      <c r="C8" s="20" t="s">
        <v>17</v>
      </c>
      <c r="D8" s="20" t="s">
        <v>18</v>
      </c>
      <c r="E8" s="20">
        <v>850</v>
      </c>
      <c r="F8" s="21">
        <v>620</v>
      </c>
      <c r="G8" s="21">
        <v>620</v>
      </c>
      <c r="H8" s="21">
        <v>620</v>
      </c>
      <c r="I8" s="22">
        <f>ROUNDDOWN(AVERAGE(F8:H8),2)</f>
        <v>620</v>
      </c>
      <c r="J8" s="23">
        <f>STDEV(F8:H8)</f>
        <v>0</v>
      </c>
      <c r="K8" s="24">
        <f>J8/I8</f>
        <v>0</v>
      </c>
      <c r="L8" s="22">
        <f>I8*E8</f>
        <v>527000</v>
      </c>
      <c r="M8" s="25"/>
      <c r="N8" s="26"/>
      <c r="O8" s="26"/>
      <c r="P8" s="26"/>
    </row>
    <row r="9" s="3" customFormat="1" ht="30" customHeight="1" spans="1:16">
      <c r="A9" s="27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9"/>
      <c r="L9" s="30">
        <f>SUM(L8:L8)</f>
        <v>527000</v>
      </c>
      <c r="M9" s="31"/>
      <c r="N9" s="8"/>
      <c r="O9" s="8"/>
      <c r="P9" s="8"/>
    </row>
    <row r="10" s="3" customFormat="1" ht="20" customHeight="1" spans="1:16">
      <c r="A10" s="32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31"/>
      <c r="N10" s="8"/>
      <c r="O10" s="8"/>
      <c r="P10" s="8"/>
    </row>
    <row r="11" s="3" customFormat="1" ht="20" customHeight="1" spans="1:16">
      <c r="A11" s="32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</row>
    <row r="12" s="3" customFormat="1" ht="20" customHeight="1" spans="1:16">
      <c r="A12" s="32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</row>
    <row r="13" s="3" customFormat="1" ht="20" customHeight="1" spans="1:16">
      <c r="A13" s="32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</row>
    <row r="14" s="3" customFormat="1" ht="20" customHeight="1" spans="1:16">
      <c r="A14" s="32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</row>
    <row r="15" s="3" customFormat="1" ht="53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</row>
    <row r="16" s="3" customFormat="1" ht="21" customHeight="1" spans="1:16">
      <c r="A16" s="7" t="s">
        <v>21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</row>
    <row r="17" ht="18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7"/>
      <c r="N17" s="7"/>
      <c r="O17" s="7"/>
      <c r="P17" s="7"/>
    </row>
    <row r="18" ht="18" spans="1:16">
      <c r="A18" s="7" t="s">
        <v>22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33"/>
      <c r="M18" s="7"/>
      <c r="N18" s="7"/>
      <c r="O18" s="7"/>
      <c r="P18" s="7"/>
    </row>
    <row r="19" ht="18" spans="1:16">
      <c r="A19" s="7" t="s">
        <v>23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33"/>
      <c r="M19" s="7"/>
      <c r="N19" s="7"/>
      <c r="O19" s="7"/>
      <c r="P19" s="7"/>
    </row>
    <row r="20" ht="18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33"/>
      <c r="M20" s="7"/>
      <c r="N20" s="7"/>
      <c r="O20" s="7"/>
      <c r="P20" s="7"/>
    </row>
    <row r="21" ht="18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33"/>
      <c r="M21" s="7"/>
      <c r="N21" s="7"/>
      <c r="O21" s="7"/>
      <c r="P21" s="7"/>
    </row>
    <row r="22" ht="18" spans="1:16">
      <c r="L22" s="33"/>
      <c r="M22" s="7"/>
      <c r="N22" s="7"/>
      <c r="O22" s="7"/>
      <c r="P22" s="7"/>
    </row>
    <row r="23" spans="1:16">
      <c r="L23" s="33"/>
    </row>
    <row r="24" spans="1:16">
      <c r="L24" s="33"/>
    </row>
    <row r="25" spans="1:16">
      <c r="L25" s="33"/>
    </row>
    <row r="26" spans="1:16">
      <c r="L26" s="33"/>
    </row>
    <row r="27" spans="1:16">
      <c r="L27" s="33"/>
    </row>
    <row r="28" spans="1:16">
      <c r="L28" s="33"/>
    </row>
    <row r="29" spans="1:16">
      <c r="L29" s="33"/>
    </row>
    <row r="30" spans="1:16">
      <c r="L30" s="33"/>
    </row>
    <row r="31" spans="1:16">
      <c r="L31" s="33"/>
    </row>
    <row r="32" spans="1:16">
      <c r="L32" s="33"/>
    </row>
    <row r="33" spans="12:12">
      <c r="L33" s="33"/>
    </row>
    <row r="34" spans="12:12">
      <c r="L34" s="33"/>
    </row>
    <row r="35" spans="12:12">
      <c r="L35" s="33"/>
    </row>
    <row r="36" spans="12:12">
      <c r="L36" s="33"/>
    </row>
    <row r="37" spans="12:12">
      <c r="L37" s="33"/>
    </row>
    <row r="38" spans="12:12">
      <c r="L38" s="33"/>
    </row>
    <row r="39" spans="12:12">
      <c r="L39" s="33"/>
    </row>
    <row r="40" spans="12:12">
      <c r="L40" s="33"/>
    </row>
    <row r="41" spans="12:12">
      <c r="L41" s="33"/>
    </row>
    <row r="42" spans="12:12">
      <c r="L42" s="33"/>
    </row>
    <row r="43" spans="12:12">
      <c r="L43" s="33"/>
    </row>
    <row r="44" spans="12:12">
      <c r="L44" s="33"/>
    </row>
    <row r="45" spans="12:12">
      <c r="L45" s="33"/>
    </row>
    <row r="46" spans="12:12">
      <c r="L46" s="33"/>
    </row>
    <row r="47" spans="12:12">
      <c r="L47" s="33"/>
    </row>
    <row r="48" spans="12:12">
      <c r="L48" s="33"/>
    </row>
    <row r="49" spans="12:12">
      <c r="L49" s="33"/>
    </row>
    <row r="50" spans="12:12">
      <c r="L50" s="33"/>
    </row>
    <row r="51" spans="12:12">
      <c r="L51" s="33"/>
    </row>
    <row r="52" spans="12:12">
      <c r="L52" s="33"/>
    </row>
    <row r="53" spans="12:12">
      <c r="L53" s="33"/>
    </row>
    <row r="54" spans="12:12">
      <c r="L54" s="33"/>
    </row>
    <row r="55" spans="12:12">
      <c r="L55" s="33"/>
    </row>
    <row r="56" spans="12:12">
      <c r="L56" s="33"/>
    </row>
    <row r="57" spans="12:12">
      <c r="L57" s="33"/>
    </row>
    <row r="58" spans="12:12">
      <c r="L58" s="33"/>
    </row>
    <row r="59" spans="12:12">
      <c r="L59" s="33"/>
    </row>
    <row r="60" spans="12:12">
      <c r="L60" s="33"/>
    </row>
    <row r="61" spans="12:12">
      <c r="L61" s="33"/>
    </row>
    <row r="62" spans="12:12">
      <c r="L62" s="33"/>
    </row>
    <row r="63" spans="12:12">
      <c r="L63" s="33"/>
    </row>
    <row r="64" spans="12:12">
      <c r="L64" s="33"/>
    </row>
    <row r="65" spans="12:12">
      <c r="L65" s="33"/>
    </row>
    <row r="66" spans="12:12">
      <c r="L66" s="33"/>
    </row>
    <row r="67" spans="12:12">
      <c r="L67" s="33"/>
    </row>
    <row r="68" spans="12:12">
      <c r="L68" s="33"/>
    </row>
    <row r="69" spans="12:12">
      <c r="L69" s="33"/>
    </row>
    <row r="70" spans="12:12">
      <c r="L70" s="33"/>
    </row>
    <row r="71" spans="12:12">
      <c r="L71" s="33"/>
    </row>
    <row r="72" spans="12:12">
      <c r="L72" s="33"/>
    </row>
    <row r="73" spans="12:12">
      <c r="L73" s="33"/>
    </row>
    <row r="74" spans="12:12">
      <c r="L74" s="33"/>
    </row>
    <row r="75" spans="12:12">
      <c r="L75" s="33"/>
    </row>
    <row r="76" spans="12:12">
      <c r="L76" s="33"/>
    </row>
    <row r="77" spans="12:12">
      <c r="L77" s="33"/>
    </row>
    <row r="78" spans="12:12">
      <c r="L78" s="33"/>
    </row>
    <row r="79" spans="12:12">
      <c r="L79" s="33"/>
    </row>
    <row r="80" spans="12:12">
      <c r="L80" s="33"/>
    </row>
    <row r="81" spans="12:12">
      <c r="L81" s="33"/>
    </row>
    <row r="82" spans="12:12">
      <c r="L82" s="33"/>
    </row>
    <row r="83" spans="12:12">
      <c r="L83" s="33"/>
    </row>
  </sheetData>
  <mergeCells count="4">
    <mergeCell ref="A1:P1"/>
    <mergeCell ref="A3:P3"/>
    <mergeCell ref="A4:L4"/>
    <mergeCell ref="A9:K9"/>
  </mergeCells>
  <pageMargins left="0.25" right="0.25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рынка (базовый)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2026-07-23T03:15:10Z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E5B51289433B40ED8D57FD5DD60BCC77_13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