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T:\1 Закупки\ФЗ-44\44-ФЗ в 2026 году\ЕАТ 2026г\Мягкий инвентарь ВДКБ\На сайт\"/>
    </mc:Choice>
  </mc:AlternateContent>
  <bookViews>
    <workbookView xWindow="0" yWindow="0" windowWidth="19155" windowHeight="10065"/>
  </bookViews>
  <sheets>
    <sheet name="просто НМЦК" sheetId="20" r:id="rId1"/>
  </sheets>
  <definedNames>
    <definedName name="RangeW">#REF!</definedName>
    <definedName name="_xlnm.Print_Area" localSheetId="0">'просто НМЦК'!$A$1:$K$50</definedName>
  </definedNames>
  <calcPr calcId="162913"/>
</workbook>
</file>

<file path=xl/calcChain.xml><?xml version="1.0" encoding="utf-8"?>
<calcChain xmlns="http://schemas.openxmlformats.org/spreadsheetml/2006/main">
  <c r="K10" i="20" l="1"/>
  <c r="K11" i="20"/>
  <c r="K12" i="20"/>
  <c r="K13" i="20"/>
  <c r="K14" i="20"/>
  <c r="K9" i="20"/>
  <c r="K8" i="20"/>
  <c r="G10" i="20"/>
  <c r="G11" i="20"/>
  <c r="G12" i="20"/>
  <c r="G13" i="20"/>
  <c r="G14" i="20"/>
  <c r="F10" i="20"/>
  <c r="F11" i="20"/>
  <c r="F12" i="20"/>
  <c r="F13" i="20"/>
  <c r="F14" i="20"/>
  <c r="H14" i="20" l="1"/>
  <c r="H13" i="20"/>
  <c r="H12" i="20"/>
  <c r="H11" i="20"/>
  <c r="H10" i="20"/>
  <c r="K15" i="20"/>
  <c r="K7" i="20"/>
  <c r="K6" i="20"/>
  <c r="G15" i="20" l="1"/>
  <c r="G9" i="20"/>
  <c r="G8" i="20"/>
  <c r="G7" i="20"/>
  <c r="G6" i="20"/>
  <c r="F15" i="20" l="1"/>
  <c r="F6" i="20"/>
  <c r="F7" i="20"/>
  <c r="F9" i="20"/>
  <c r="F8" i="20"/>
  <c r="H15" i="20" l="1"/>
  <c r="H7" i="20"/>
  <c r="H9" i="20"/>
  <c r="H6" i="20"/>
  <c r="H8" i="20"/>
  <c r="K16" i="20" l="1"/>
</calcChain>
</file>

<file path=xl/sharedStrings.xml><?xml version="1.0" encoding="utf-8"?>
<sst xmlns="http://schemas.openxmlformats.org/spreadsheetml/2006/main" count="48" uniqueCount="38">
  <si>
    <t>Обоснование начальной (максимальной) цены контракта</t>
  </si>
  <si>
    <t>№ п.п</t>
  </si>
  <si>
    <t>Наименование</t>
  </si>
  <si>
    <t>Средняя величина, руб.</t>
  </si>
  <si>
    <t>Коэффициент вариации %</t>
  </si>
  <si>
    <t>Ед. измерения</t>
  </si>
  <si>
    <t>Количество в единицах измерения</t>
  </si>
  <si>
    <t>Шт</t>
  </si>
  <si>
    <t>ИТОГО</t>
  </si>
  <si>
    <t>среднее квадратичное отклонение
  ( σ )</t>
  </si>
  <si>
    <t xml:space="preserve">В целях определения однородности совокупности значений выявленных цен, используемых в расчете НМЦК необходимо определить коэффициент вариации. </t>
  </si>
  <si>
    <t xml:space="preserve">Коэффициент вариации цены рассчитывается по следующей формуле:              </t>
  </si>
  <si>
    <t xml:space="preserve"> - коэффициент вариации;</t>
  </si>
  <si>
    <t xml:space="preserve"> - среднее квадратичное отклонение;</t>
  </si>
  <si>
    <t xml:space="preserve"> - цена товара, указанная в источнике с номером I;</t>
  </si>
  <si>
    <t xml:space="preserve"> - средняя арифметическая величина цены товара;</t>
  </si>
  <si>
    <t xml:space="preserve"> - количество значений, используемых в расчете.</t>
  </si>
  <si>
    <t>Коэффициент вариации составляет менее 33 %, совокупность цен признается однородной.</t>
  </si>
  <si>
    <t xml:space="preserve">  где:   </t>
  </si>
  <si>
    <t xml:space="preserve">В соответствии с частью 5 ст.22 Федерального закона от 05 апреля 2013 г. №44-ФЗ «О контрактной системе в сфере закупок товаров, работ, услуг для обеспечения государственных и муниципальных нужд», начальная (максимальная) цена контракта определена методом сопоставимых рыночных цен (анализа рынка в соответствии с Приказом Минэкономразвития России №567 от 02.10.2013 «Об утверждении методических рекомендации по применению методов определения (начальной) максимальной цены, цены контракта, заключаемого с единственным поставщиком (подрядчиком, исполнителем)».
Для определения начальной (максимальной) цены Контракта были использованы следующие ценовые предложения: 
</t>
  </si>
  <si>
    <t>Подготовил: старший специалист по закупкам Манукян К.С.</t>
  </si>
  <si>
    <t>Сумма в соответствии с min КП, руб.</t>
  </si>
  <si>
    <t>НМЦК может быть снижена заказчиком по сравнению с НМЦК, определенной в соответствии с настоящим порядком, исходя из имеющегося у заказчика объема финансового обеспечения для осуществления соответствующей закупки.</t>
  </si>
  <si>
    <t>Ценовое предложение 3 от 24.06.2026 №б/н,         руб.</t>
  </si>
  <si>
    <t>Простыни из хлопчатобумажных тканей</t>
  </si>
  <si>
    <t>Пододеяльники из хлопчатобумажных тканей</t>
  </si>
  <si>
    <t>Наволочки из хлопчатобумажных тканей для подушек</t>
  </si>
  <si>
    <t xml:space="preserve">Наперник для подушки. </t>
  </si>
  <si>
    <t>Полотенце текстильное</t>
  </si>
  <si>
    <t>Одеяло полушерстяное</t>
  </si>
  <si>
    <t>Подушка пухо-перовая</t>
  </si>
  <si>
    <t xml:space="preserve">Покрывало </t>
  </si>
  <si>
    <t>Мешок текстильный для упаковки готовых изделий</t>
  </si>
  <si>
    <t>«Поставка постельного белья, полотенец »</t>
  </si>
  <si>
    <t>На основании приведенных данных устанавливается следующая начальная (максимальная) цена контракта: 369 500.00 руб. (триста шестьдесят девять тысяч пятьсот рублей 00 копеек).</t>
  </si>
  <si>
    <t>25.06.2026 г.</t>
  </si>
  <si>
    <t>Ценовое предложение 1 от 24.06.2026 №б/н,         руб.</t>
  </si>
  <si>
    <t>Ценовое предложение 2 от 24.06.2026  № б/н,      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</si>
</sst>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[$-419]General"/>
  </numFmts>
  <fonts count="32" x14ac:knownFonts="1">
    <font>
      <sz val="10"/>
      <name val="Arial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Arial Cyr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Helv"/>
      <family val="2"/>
      <charset val="204"/>
    </font>
    <font>
      <sz val="10"/>
      <name val="Arial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Helv"/>
      <charset val="204"/>
    </font>
    <font>
      <sz val="11"/>
      <color rgb="FF000000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9"/>
      <name val="Times New Roman"/>
      <family val="1"/>
      <charset val="204"/>
    </font>
  </fonts>
  <fills count="17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71">
    <xf numFmtId="0" fontId="0" fillId="0" borderId="0"/>
    <xf numFmtId="0" fontId="1" fillId="0" borderId="0"/>
    <xf numFmtId="165" fontId="24" fillId="0" borderId="0" applyBorder="0" applyProtection="0"/>
    <xf numFmtId="0" fontId="3" fillId="0" borderId="0"/>
    <xf numFmtId="0" fontId="15" fillId="0" borderId="0"/>
    <xf numFmtId="0" fontId="15" fillId="0" borderId="0"/>
    <xf numFmtId="0" fontId="23" fillId="0" borderId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4" fillId="4" borderId="1" applyNumberFormat="0" applyAlignment="0" applyProtection="0"/>
    <xf numFmtId="0" fontId="4" fillId="4" borderId="1" applyNumberFormat="0" applyAlignment="0" applyProtection="0"/>
    <xf numFmtId="0" fontId="5" fillId="11" borderId="2" applyNumberFormat="0" applyAlignment="0" applyProtection="0"/>
    <xf numFmtId="0" fontId="5" fillId="11" borderId="2" applyNumberFormat="0" applyAlignment="0" applyProtection="0"/>
    <xf numFmtId="0" fontId="6" fillId="11" borderId="1" applyNumberFormat="0" applyAlignment="0" applyProtection="0"/>
    <xf numFmtId="0" fontId="6" fillId="11" borderId="1" applyNumberFormat="0" applyAlignment="0" applyProtection="0"/>
    <xf numFmtId="0" fontId="25" fillId="0" borderId="0" applyNumberFormat="0" applyFill="0" applyBorder="0" applyAlignment="0" applyProtection="0"/>
    <xf numFmtId="0" fontId="7" fillId="0" borderId="3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1" fillId="12" borderId="7" applyNumberFormat="0" applyAlignment="0" applyProtection="0"/>
    <xf numFmtId="0" fontId="11" fillId="12" borderId="7" applyNumberFormat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26" fillId="0" borderId="0"/>
    <xf numFmtId="0" fontId="3" fillId="0" borderId="0"/>
    <xf numFmtId="0" fontId="15" fillId="0" borderId="0" applyFill="0"/>
    <xf numFmtId="0" fontId="26" fillId="0" borderId="0"/>
    <xf numFmtId="0" fontId="15" fillId="0" borderId="0"/>
    <xf numFmtId="0" fontId="1" fillId="0" borderId="0"/>
    <xf numFmtId="0" fontId="26" fillId="0" borderId="0"/>
    <xf numFmtId="0" fontId="15" fillId="0" borderId="0"/>
    <xf numFmtId="0" fontId="15" fillId="0" borderId="0"/>
    <xf numFmtId="0" fontId="26" fillId="0" borderId="0"/>
    <xf numFmtId="0" fontId="3" fillId="0" borderId="0"/>
    <xf numFmtId="0" fontId="27" fillId="0" borderId="0"/>
    <xf numFmtId="0" fontId="26" fillId="0" borderId="0"/>
    <xf numFmtId="0" fontId="3" fillId="0" borderId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3" fillId="14" borderId="8" applyNumberFormat="0" applyFont="0" applyAlignment="0" applyProtection="0"/>
    <xf numFmtId="0" fontId="1" fillId="14" borderId="8" applyNumberFormat="0" applyFont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4" fillId="0" borderId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164" fontId="27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</cellStyleXfs>
  <cellXfs count="50">
    <xf numFmtId="0" fontId="0" fillId="0" borderId="0" xfId="0"/>
    <xf numFmtId="0" fontId="21" fillId="0" borderId="0" xfId="0" applyFont="1"/>
    <xf numFmtId="0" fontId="21" fillId="0" borderId="0" xfId="0" applyFont="1" applyAlignment="1">
      <alignment vertical="top"/>
    </xf>
    <xf numFmtId="0" fontId="22" fillId="0" borderId="0" xfId="0" applyFont="1"/>
    <xf numFmtId="0" fontId="30" fillId="0" borderId="0" xfId="0" applyFont="1" applyAlignment="1">
      <alignment vertical="center"/>
    </xf>
    <xf numFmtId="0" fontId="21" fillId="0" borderId="0" xfId="0" applyFont="1" applyAlignment="1">
      <alignment vertical="center" wrapText="1"/>
    </xf>
    <xf numFmtId="0" fontId="21" fillId="0" borderId="0" xfId="0" applyFont="1" applyAlignment="1">
      <alignment wrapText="1"/>
    </xf>
    <xf numFmtId="0" fontId="0" fillId="0" borderId="0" xfId="0" applyAlignment="1">
      <alignment wrapText="1"/>
    </xf>
    <xf numFmtId="0" fontId="30" fillId="0" borderId="0" xfId="0" applyFont="1" applyAlignment="1">
      <alignment vertical="center" wrapText="1"/>
    </xf>
    <xf numFmtId="0" fontId="21" fillId="0" borderId="14" xfId="0" applyFont="1" applyBorder="1" applyAlignment="1">
      <alignment horizontal="center" vertical="center"/>
    </xf>
    <xf numFmtId="0" fontId="21" fillId="16" borderId="0" xfId="0" applyFont="1" applyFill="1" applyAlignment="1">
      <alignment vertical="center" wrapText="1"/>
    </xf>
    <xf numFmtId="4" fontId="31" fillId="16" borderId="10" xfId="0" applyNumberFormat="1" applyFont="1" applyFill="1" applyBorder="1" applyAlignment="1">
      <alignment horizontal="center" vertical="center"/>
    </xf>
    <xf numFmtId="0" fontId="31" fillId="16" borderId="10" xfId="0" applyFont="1" applyFill="1" applyBorder="1" applyAlignment="1">
      <alignment horizontal="center" vertical="center"/>
    </xf>
    <xf numFmtId="4" fontId="31" fillId="0" borderId="15" xfId="0" applyNumberFormat="1" applyFont="1" applyBorder="1" applyAlignment="1">
      <alignment horizontal="center" vertical="center"/>
    </xf>
    <xf numFmtId="0" fontId="28" fillId="0" borderId="0" xfId="0" applyFont="1"/>
    <xf numFmtId="4" fontId="31" fillId="16" borderId="22" xfId="0" applyNumberFormat="1" applyFont="1" applyFill="1" applyBorder="1" applyAlignment="1">
      <alignment horizontal="center" vertical="center"/>
    </xf>
    <xf numFmtId="2" fontId="31" fillId="15" borderId="10" xfId="0" applyNumberFormat="1" applyFont="1" applyFill="1" applyBorder="1" applyAlignment="1">
      <alignment horizontal="center" vertical="center"/>
    </xf>
    <xf numFmtId="0" fontId="28" fillId="0" borderId="23" xfId="0" applyFont="1" applyBorder="1" applyAlignment="1">
      <alignment horizontal="center" vertical="center" wrapText="1"/>
    </xf>
    <xf numFmtId="4" fontId="21" fillId="0" borderId="24" xfId="0" applyNumberFormat="1" applyFont="1" applyBorder="1" applyAlignment="1">
      <alignment horizontal="center" vertical="center"/>
    </xf>
    <xf numFmtId="4" fontId="31" fillId="16" borderId="25" xfId="0" applyNumberFormat="1" applyFont="1" applyFill="1" applyBorder="1" applyAlignment="1">
      <alignment horizontal="center" vertical="center"/>
    </xf>
    <xf numFmtId="4" fontId="31" fillId="16" borderId="12" xfId="0" applyNumberFormat="1" applyFont="1" applyFill="1" applyBorder="1" applyAlignment="1">
      <alignment horizontal="center" vertical="center"/>
    </xf>
    <xf numFmtId="2" fontId="31" fillId="15" borderId="12" xfId="0" applyNumberFormat="1" applyFont="1" applyFill="1" applyBorder="1" applyAlignment="1">
      <alignment horizontal="center" vertical="center"/>
    </xf>
    <xf numFmtId="0" fontId="31" fillId="16" borderId="12" xfId="0" applyFont="1" applyFill="1" applyBorder="1" applyAlignment="1">
      <alignment horizontal="center" vertical="center"/>
    </xf>
    <xf numFmtId="4" fontId="31" fillId="0" borderId="13" xfId="0" applyNumberFormat="1" applyFont="1" applyBorder="1" applyAlignment="1">
      <alignment horizontal="center" vertical="center"/>
    </xf>
    <xf numFmtId="0" fontId="28" fillId="0" borderId="20" xfId="0" applyFont="1" applyBorder="1" applyAlignment="1">
      <alignment horizontal="center" vertical="center" wrapText="1"/>
    </xf>
    <xf numFmtId="0" fontId="28" fillId="0" borderId="16" xfId="0" applyFont="1" applyBorder="1" applyAlignment="1">
      <alignment horizontal="center" vertical="center" wrapText="1"/>
    </xf>
    <xf numFmtId="0" fontId="28" fillId="0" borderId="29" xfId="0" applyFont="1" applyBorder="1" applyAlignment="1">
      <alignment horizontal="center" vertical="center" wrapText="1"/>
    </xf>
    <xf numFmtId="4" fontId="31" fillId="0" borderId="25" xfId="0" applyNumberFormat="1" applyFont="1" applyBorder="1" applyAlignment="1">
      <alignment horizontal="center" vertical="center"/>
    </xf>
    <xf numFmtId="4" fontId="31" fillId="0" borderId="22" xfId="0" applyNumberFormat="1" applyFont="1" applyBorder="1" applyAlignment="1">
      <alignment horizontal="center" vertical="center"/>
    </xf>
    <xf numFmtId="0" fontId="28" fillId="0" borderId="26" xfId="0" applyFont="1" applyBorder="1" applyAlignment="1">
      <alignment horizontal="center" vertical="center" wrapText="1"/>
    </xf>
    <xf numFmtId="4" fontId="31" fillId="16" borderId="27" xfId="0" applyNumberFormat="1" applyFont="1" applyFill="1" applyBorder="1" applyAlignment="1">
      <alignment horizontal="center" vertical="center"/>
    </xf>
    <xf numFmtId="4" fontId="31" fillId="16" borderId="28" xfId="0" applyNumberFormat="1" applyFont="1" applyFill="1" applyBorder="1" applyAlignment="1">
      <alignment horizontal="center" vertical="center"/>
    </xf>
    <xf numFmtId="0" fontId="28" fillId="0" borderId="21" xfId="0" applyFont="1" applyBorder="1" applyAlignment="1">
      <alignment horizontal="center" vertical="center" wrapText="1"/>
    </xf>
    <xf numFmtId="4" fontId="31" fillId="0" borderId="30" xfId="0" applyNumberFormat="1" applyFont="1" applyBorder="1" applyAlignment="1">
      <alignment horizontal="center" vertical="center"/>
    </xf>
    <xf numFmtId="4" fontId="31" fillId="0" borderId="31" xfId="0" applyNumberFormat="1" applyFont="1" applyBorder="1" applyAlignment="1">
      <alignment horizontal="center" vertical="center"/>
    </xf>
    <xf numFmtId="0" fontId="28" fillId="0" borderId="32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31" fillId="0" borderId="13" xfId="0" applyFont="1" applyBorder="1" applyAlignment="1">
      <alignment vertical="center" wrapText="1"/>
    </xf>
    <xf numFmtId="0" fontId="31" fillId="0" borderId="15" xfId="0" applyFont="1" applyBorder="1" applyAlignment="1">
      <alignment vertical="center" wrapText="1"/>
    </xf>
    <xf numFmtId="0" fontId="21" fillId="0" borderId="0" xfId="0" applyFont="1" applyFill="1" applyAlignment="1">
      <alignment wrapText="1"/>
    </xf>
    <xf numFmtId="0" fontId="28" fillId="0" borderId="17" xfId="0" applyFont="1" applyBorder="1" applyAlignment="1">
      <alignment horizontal="center" vertical="center" wrapText="1"/>
    </xf>
    <xf numFmtId="0" fontId="29" fillId="16" borderId="0" xfId="0" applyFont="1" applyFill="1" applyAlignment="1">
      <alignment horizontal="center" vertical="center"/>
    </xf>
    <xf numFmtId="0" fontId="21" fillId="16" borderId="0" xfId="0" applyFont="1" applyFill="1" applyAlignment="1">
      <alignment horizontal="left" vertical="center" wrapText="1"/>
    </xf>
    <xf numFmtId="0" fontId="22" fillId="16" borderId="0" xfId="0" applyFont="1" applyFill="1" applyAlignment="1">
      <alignment horizontal="left" vertical="center" wrapText="1"/>
    </xf>
    <xf numFmtId="0" fontId="30" fillId="0" borderId="0" xfId="0" applyFont="1" applyAlignment="1">
      <alignment horizontal="left" vertical="center" wrapText="1"/>
    </xf>
    <xf numFmtId="0" fontId="22" fillId="0" borderId="18" xfId="0" applyFont="1" applyBorder="1" applyAlignment="1">
      <alignment horizontal="center" vertical="center"/>
    </xf>
    <xf numFmtId="0" fontId="22" fillId="0" borderId="19" xfId="0" applyFont="1" applyBorder="1" applyAlignment="1">
      <alignment horizontal="center" vertical="center"/>
    </xf>
    <xf numFmtId="0" fontId="21" fillId="0" borderId="0" xfId="0" applyFont="1" applyAlignment="1">
      <alignment horizontal="center" vertical="top" wrapText="1"/>
    </xf>
    <xf numFmtId="0" fontId="21" fillId="0" borderId="0" xfId="0" applyFont="1" applyAlignment="1">
      <alignment horizontal="center" vertical="top"/>
    </xf>
    <xf numFmtId="0" fontId="21" fillId="0" borderId="0" xfId="0" applyFont="1" applyAlignment="1">
      <alignment horizontal="left"/>
    </xf>
  </cellXfs>
  <cellStyles count="71">
    <cellStyle name="Excel Built-in Normal" xfId="1"/>
    <cellStyle name="Excel Built-in Normal 2" xfId="2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" xfId="3"/>
    <cellStyle name="Normal 2" xfId="4"/>
    <cellStyle name="Normal 3" xfId="5"/>
    <cellStyle name="Style 1" xfId="6"/>
    <cellStyle name="Акцент1" xfId="7" builtinId="29" customBuiltin="1"/>
    <cellStyle name="Акцент1 2" xfId="8"/>
    <cellStyle name="Акцент2" xfId="9" builtinId="33" customBuiltin="1"/>
    <cellStyle name="Акцент2 2" xfId="10"/>
    <cellStyle name="Акцент3" xfId="11" builtinId="37" customBuiltin="1"/>
    <cellStyle name="Акцент3 2" xfId="12"/>
    <cellStyle name="Акцент4" xfId="13" builtinId="41" customBuiltin="1"/>
    <cellStyle name="Акцент4 2" xfId="14"/>
    <cellStyle name="Акцент5" xfId="15" builtinId="45" customBuiltin="1"/>
    <cellStyle name="Акцент5 2" xfId="16"/>
    <cellStyle name="Акцент6" xfId="17" builtinId="49" customBuiltin="1"/>
    <cellStyle name="Акцент6 2" xfId="18"/>
    <cellStyle name="Ввод " xfId="19" builtinId="20" customBuiltin="1"/>
    <cellStyle name="Ввод  2" xfId="20"/>
    <cellStyle name="Вывод" xfId="21" builtinId="21" customBuiltin="1"/>
    <cellStyle name="Вывод 2" xfId="22"/>
    <cellStyle name="Вычисление" xfId="23" builtinId="22" customBuiltin="1"/>
    <cellStyle name="Вычисление 2" xfId="24"/>
    <cellStyle name="Гиперссылка 2" xfId="25"/>
    <cellStyle name="Заголовок 1" xfId="26" builtinId="16" customBuiltin="1"/>
    <cellStyle name="Заголовок 1 2" xfId="27"/>
    <cellStyle name="Заголовок 2" xfId="28" builtinId="17" customBuiltin="1"/>
    <cellStyle name="Заголовок 2 2" xfId="29"/>
    <cellStyle name="Заголовок 3" xfId="30" builtinId="18" customBuiltin="1"/>
    <cellStyle name="Заголовок 3 2" xfId="31"/>
    <cellStyle name="Заголовок 4" xfId="32" builtinId="19" customBuiltin="1"/>
    <cellStyle name="Заголовок 4 2" xfId="33"/>
    <cellStyle name="Итог" xfId="34" builtinId="25" customBuiltin="1"/>
    <cellStyle name="Итог 2" xfId="35"/>
    <cellStyle name="Контрольная ячейка" xfId="36" builtinId="23" customBuiltin="1"/>
    <cellStyle name="Контрольная ячейка 2" xfId="37"/>
    <cellStyle name="Название" xfId="38" builtinId="15" customBuiltin="1"/>
    <cellStyle name="Название 2" xfId="39"/>
    <cellStyle name="Нейтральный" xfId="40" builtinId="28" customBuiltin="1"/>
    <cellStyle name="Нейтральный 2" xfId="41"/>
    <cellStyle name="Обычный" xfId="0" builtinId="0"/>
    <cellStyle name="Обычный 2" xfId="42"/>
    <cellStyle name="Обычный 2 2" xfId="43"/>
    <cellStyle name="Обычный 2 3" xfId="44"/>
    <cellStyle name="Обычный 3" xfId="45"/>
    <cellStyle name="Обычный 3 2" xfId="46"/>
    <cellStyle name="Обычный 4" xfId="47"/>
    <cellStyle name="Обычный 4 2" xfId="48"/>
    <cellStyle name="Обычный 4 3" xfId="49"/>
    <cellStyle name="Обычный 5" xfId="50"/>
    <cellStyle name="Обычный 6" xfId="51"/>
    <cellStyle name="Обычный 6 2" xfId="52"/>
    <cellStyle name="Обычный 7" xfId="53"/>
    <cellStyle name="Обычный 8" xfId="54"/>
    <cellStyle name="Обычный 9" xfId="55"/>
    <cellStyle name="Плохой" xfId="56" builtinId="27" customBuiltin="1"/>
    <cellStyle name="Плохой 2" xfId="57"/>
    <cellStyle name="Пояснение" xfId="58" builtinId="53" customBuiltin="1"/>
    <cellStyle name="Пояснение 2" xfId="59"/>
    <cellStyle name="Примечание" xfId="60" builtinId="10" customBuiltin="1"/>
    <cellStyle name="Примечание 2" xfId="61"/>
    <cellStyle name="Связанная ячейка" xfId="62" builtinId="24" customBuiltin="1"/>
    <cellStyle name="Связанная ячейка 2" xfId="63"/>
    <cellStyle name="Стиль 1" xfId="64"/>
    <cellStyle name="Текст предупреждения" xfId="65" builtinId="11" customBuiltin="1"/>
    <cellStyle name="Текст предупреждения 2" xfId="66"/>
    <cellStyle name="Финансовый 2" xfId="67"/>
    <cellStyle name="Финансовый 3" xfId="68"/>
    <cellStyle name="Хороший" xfId="69" builtinId="26" customBuiltin="1"/>
    <cellStyle name="Хороший 2" xfId="70"/>
  </cellStyles>
  <dxfs count="1">
    <dxf>
      <fill>
        <patternFill>
          <bgColor rgb="FFFFF575"/>
        </patternFill>
      </fill>
    </dxf>
  </dxfs>
  <tableStyles count="0" defaultTableStyle="TableStyleMedium9" defaultPivotStyle="PivotStyleLight16"/>
  <colors>
    <mruColors>
      <color rgb="FFFFF575"/>
      <color rgb="FFFFE96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http://www.1gl.ru/system/content/feature/image/2633956/" TargetMode="External"/><Relationship Id="rId3" Type="http://schemas.openxmlformats.org/officeDocument/2006/relationships/image" Target="../media/image2.gif"/><Relationship Id="rId7" Type="http://schemas.openxmlformats.org/officeDocument/2006/relationships/image" Target="../media/image4.gif"/><Relationship Id="rId12" Type="http://schemas.openxmlformats.org/officeDocument/2006/relationships/image" Target="http://www.1gl.ru/system/content/feature/image/591802/" TargetMode="External"/><Relationship Id="rId2" Type="http://schemas.openxmlformats.org/officeDocument/2006/relationships/image" Target="http://www.1gl.ru/system/content/feature/image/2633953/" TargetMode="External"/><Relationship Id="rId1" Type="http://schemas.openxmlformats.org/officeDocument/2006/relationships/image" Target="../media/image1.gif"/><Relationship Id="rId6" Type="http://schemas.openxmlformats.org/officeDocument/2006/relationships/image" Target="http://www.1gl.ru/system/content/feature/image/2633955/" TargetMode="External"/><Relationship Id="rId11" Type="http://schemas.openxmlformats.org/officeDocument/2006/relationships/image" Target="../media/image6.gif"/><Relationship Id="rId5" Type="http://schemas.openxmlformats.org/officeDocument/2006/relationships/image" Target="../media/image3.gif"/><Relationship Id="rId10" Type="http://schemas.openxmlformats.org/officeDocument/2006/relationships/image" Target="http://www.1gl.ru/system/content/feature/image/591798/" TargetMode="External"/><Relationship Id="rId4" Type="http://schemas.openxmlformats.org/officeDocument/2006/relationships/image" Target="http://www.1gl.ru/system/content/feature/image/2633954/" TargetMode="External"/><Relationship Id="rId9" Type="http://schemas.openxmlformats.org/officeDocument/2006/relationships/image" Target="../media/image5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105103</xdr:colOff>
      <xdr:row>19</xdr:row>
      <xdr:rowOff>19707</xdr:rowOff>
    </xdr:from>
    <xdr:to>
      <xdr:col>1</xdr:col>
      <xdr:colOff>819478</xdr:colOff>
      <xdr:row>19</xdr:row>
      <xdr:rowOff>512379</xdr:rowOff>
    </xdr:to>
    <xdr:pic>
      <xdr:nvPicPr>
        <xdr:cNvPr id="2" name="Рисунок 1" descr="http://www.1gl.ru/system/content/feature/image/2633953/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103" y="6680638"/>
          <a:ext cx="1009978" cy="492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19050</xdr:colOff>
      <xdr:row>22</xdr:row>
      <xdr:rowOff>9525</xdr:rowOff>
    </xdr:from>
    <xdr:to>
      <xdr:col>1</xdr:col>
      <xdr:colOff>1538654</xdr:colOff>
      <xdr:row>22</xdr:row>
      <xdr:rowOff>523875</xdr:rowOff>
    </xdr:to>
    <xdr:pic>
      <xdr:nvPicPr>
        <xdr:cNvPr id="4" name="Рисунок 3" descr="http://www.1gl.ru/system/content/feature/image/2633954/"/>
        <xdr:cNvPicPr>
          <a:picLocks noChangeAspect="1" noChangeArrowheads="1"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7409717"/>
          <a:ext cx="1812681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124811</xdr:colOff>
      <xdr:row>22</xdr:row>
      <xdr:rowOff>538656</xdr:rowOff>
    </xdr:from>
    <xdr:to>
      <xdr:col>1</xdr:col>
      <xdr:colOff>10183</xdr:colOff>
      <xdr:row>24</xdr:row>
      <xdr:rowOff>3942</xdr:rowOff>
    </xdr:to>
    <xdr:pic>
      <xdr:nvPicPr>
        <xdr:cNvPr id="8" name="Рисунок 7" descr="http://www.1gl.ru/system/content/feature/image/2633955/"/>
        <xdr:cNvPicPr>
          <a:picLocks noChangeAspect="1" noChangeArrowheads="1"/>
        </xdr:cNvPicPr>
      </xdr:nvPicPr>
      <xdr:blipFill>
        <a:blip xmlns:r="http://schemas.openxmlformats.org/officeDocument/2006/relationships" r:embed="rId5" r:link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11" y="7790794"/>
          <a:ext cx="180975" cy="2732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111673</xdr:colOff>
      <xdr:row>24</xdr:row>
      <xdr:rowOff>32845</xdr:rowOff>
    </xdr:from>
    <xdr:to>
      <xdr:col>0</xdr:col>
      <xdr:colOff>292648</xdr:colOff>
      <xdr:row>25</xdr:row>
      <xdr:rowOff>16751</xdr:rowOff>
    </xdr:to>
    <xdr:pic>
      <xdr:nvPicPr>
        <xdr:cNvPr id="9" name="Рисунок 8" descr="http://www.1gl.ru/system/content/feature/image/2633956/"/>
        <xdr:cNvPicPr>
          <a:picLocks noChangeAspect="1" noChangeArrowheads="1"/>
        </xdr:cNvPicPr>
      </xdr:nvPicPr>
      <xdr:blipFill>
        <a:blip xmlns:r="http://schemas.openxmlformats.org/officeDocument/2006/relationships" r:embed="rId7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673" y="8092966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118242</xdr:colOff>
      <xdr:row>25</xdr:row>
      <xdr:rowOff>32845</xdr:rowOff>
    </xdr:from>
    <xdr:to>
      <xdr:col>1</xdr:col>
      <xdr:colOff>3614</xdr:colOff>
      <xdr:row>27</xdr:row>
      <xdr:rowOff>16751</xdr:rowOff>
    </xdr:to>
    <xdr:pic>
      <xdr:nvPicPr>
        <xdr:cNvPr id="10" name="Рисунок 9" descr="http://www.1gl.ru/system/content/feature/image/591798/"/>
        <xdr:cNvPicPr>
          <a:picLocks noChangeAspect="1" noChangeArrowheads="1"/>
        </xdr:cNvPicPr>
      </xdr:nvPicPr>
      <xdr:blipFill>
        <a:blip xmlns:r="http://schemas.openxmlformats.org/officeDocument/2006/relationships" r:embed="rId9" r:link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242" y="829003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111672</xdr:colOff>
      <xdr:row>21</xdr:row>
      <xdr:rowOff>13138</xdr:rowOff>
    </xdr:from>
    <xdr:to>
      <xdr:col>0</xdr:col>
      <xdr:colOff>292647</xdr:colOff>
      <xdr:row>21</xdr:row>
      <xdr:rowOff>194113</xdr:rowOff>
    </xdr:to>
    <xdr:pic>
      <xdr:nvPicPr>
        <xdr:cNvPr id="11" name="Рисунок 10" descr="http://www.1gl.ru/system/content/feature/image/591802/"/>
        <xdr:cNvPicPr>
          <a:picLocks noChangeAspect="1" noChangeArrowheads="1"/>
        </xdr:cNvPicPr>
      </xdr:nvPicPr>
      <xdr:blipFill>
        <a:blip xmlns:r="http://schemas.openxmlformats.org/officeDocument/2006/relationships" r:embed="rId11" r:link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672" y="7422931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0"/>
  <sheetViews>
    <sheetView tabSelected="1" topLeftCell="A5" zoomScale="130" zoomScaleNormal="130" zoomScaleSheetLayoutView="100" workbookViewId="0">
      <selection activeCell="N5" sqref="N5"/>
    </sheetView>
  </sheetViews>
  <sheetFormatPr defaultRowHeight="12.75" x14ac:dyDescent="0.2"/>
  <cols>
    <col min="1" max="1" width="4.42578125" customWidth="1"/>
    <col min="2" max="2" width="23.85546875" customWidth="1"/>
    <col min="3" max="3" width="9.7109375" customWidth="1"/>
    <col min="4" max="5" width="11.140625" customWidth="1"/>
    <col min="10" max="10" width="7.85546875" customWidth="1"/>
    <col min="11" max="11" width="13.5703125" customWidth="1"/>
  </cols>
  <sheetData>
    <row r="1" spans="1:11" s="1" customFormat="1" ht="15.75" x14ac:dyDescent="0.25">
      <c r="D1" s="3" t="s">
        <v>0</v>
      </c>
    </row>
    <row r="2" spans="1:11" s="1" customFormat="1" ht="15.75" x14ac:dyDescent="0.25">
      <c r="C2" s="41" t="s">
        <v>33</v>
      </c>
      <c r="D2" s="41"/>
      <c r="E2" s="41"/>
      <c r="F2" s="41"/>
      <c r="G2" s="41"/>
      <c r="H2" s="41"/>
      <c r="I2" s="41"/>
    </row>
    <row r="3" spans="1:11" s="2" customFormat="1" ht="129" customHeight="1" thickBot="1" x14ac:dyDescent="0.25">
      <c r="A3" s="47" t="s">
        <v>19</v>
      </c>
      <c r="B3" s="48"/>
      <c r="C3" s="48"/>
      <c r="D3" s="48"/>
      <c r="E3" s="48"/>
      <c r="F3" s="48"/>
      <c r="G3" s="48"/>
      <c r="H3" s="48"/>
      <c r="I3" s="48"/>
      <c r="J3" s="48"/>
      <c r="K3" s="48"/>
    </row>
    <row r="4" spans="1:11" s="1" customFormat="1" ht="16.5" hidden="1" thickBot="1" x14ac:dyDescent="0.3"/>
    <row r="5" spans="1:11" s="14" customFormat="1" ht="77.25" thickBot="1" x14ac:dyDescent="0.25">
      <c r="A5" s="17" t="s">
        <v>1</v>
      </c>
      <c r="B5" s="35" t="s">
        <v>2</v>
      </c>
      <c r="C5" s="24" t="s">
        <v>36</v>
      </c>
      <c r="D5" s="25" t="s">
        <v>37</v>
      </c>
      <c r="E5" s="29" t="s">
        <v>23</v>
      </c>
      <c r="F5" s="32" t="s">
        <v>3</v>
      </c>
      <c r="G5" s="26" t="s">
        <v>9</v>
      </c>
      <c r="H5" s="25" t="s">
        <v>4</v>
      </c>
      <c r="I5" s="25" t="s">
        <v>5</v>
      </c>
      <c r="J5" s="25" t="s">
        <v>6</v>
      </c>
      <c r="K5" s="40" t="s">
        <v>21</v>
      </c>
    </row>
    <row r="6" spans="1:11" s="1" customFormat="1" ht="24" x14ac:dyDescent="0.25">
      <c r="A6" s="36">
        <v>1</v>
      </c>
      <c r="B6" s="37" t="s">
        <v>24</v>
      </c>
      <c r="C6" s="19">
        <v>420</v>
      </c>
      <c r="D6" s="20">
        <v>470</v>
      </c>
      <c r="E6" s="30">
        <v>480</v>
      </c>
      <c r="F6" s="33">
        <f t="shared" ref="F6:F7" si="0">ROUND(SUM(C6:E6)/COUNT(C6:E6), 2)</f>
        <v>456.67</v>
      </c>
      <c r="G6" s="27">
        <f>_xlfn.STDEV.S(C6:E6)</f>
        <v>32.145502536643185</v>
      </c>
      <c r="H6" s="21">
        <f t="shared" ref="H6:H7" si="1">(G6/F6)*100</f>
        <v>7.0391097590477107</v>
      </c>
      <c r="I6" s="22" t="s">
        <v>7</v>
      </c>
      <c r="J6" s="22">
        <v>50</v>
      </c>
      <c r="K6" s="23">
        <f>C6*J6</f>
        <v>21000</v>
      </c>
    </row>
    <row r="7" spans="1:11" s="1" customFormat="1" ht="24" x14ac:dyDescent="0.25">
      <c r="A7" s="9">
        <v>2</v>
      </c>
      <c r="B7" s="38" t="s">
        <v>25</v>
      </c>
      <c r="C7" s="15">
        <v>850</v>
      </c>
      <c r="D7" s="11">
        <v>980</v>
      </c>
      <c r="E7" s="31">
        <v>1000</v>
      </c>
      <c r="F7" s="34">
        <f t="shared" si="0"/>
        <v>943.33</v>
      </c>
      <c r="G7" s="28">
        <f t="shared" ref="G7:G15" si="2">_xlfn.STDEV.S(C7:E7)</f>
        <v>81.445278152470777</v>
      </c>
      <c r="H7" s="16">
        <f t="shared" si="1"/>
        <v>8.6338055773134297</v>
      </c>
      <c r="I7" s="12" t="s">
        <v>7</v>
      </c>
      <c r="J7" s="12">
        <v>90</v>
      </c>
      <c r="K7" s="13">
        <f>C7*J7</f>
        <v>76500</v>
      </c>
    </row>
    <row r="8" spans="1:11" s="1" customFormat="1" ht="36" x14ac:dyDescent="0.25">
      <c r="A8" s="9">
        <v>3</v>
      </c>
      <c r="B8" s="38" t="s">
        <v>26</v>
      </c>
      <c r="C8" s="15">
        <v>195</v>
      </c>
      <c r="D8" s="11">
        <v>225</v>
      </c>
      <c r="E8" s="31">
        <v>250</v>
      </c>
      <c r="F8" s="34">
        <f>ROUND(SUM(C8:E8)/COUNT(C8:E8), 2)</f>
        <v>223.33</v>
      </c>
      <c r="G8" s="28">
        <f t="shared" si="2"/>
        <v>27.537852736430423</v>
      </c>
      <c r="H8" s="16">
        <f t="shared" ref="H8:H14" si="3">(G8/F8)*100</f>
        <v>12.330565860578705</v>
      </c>
      <c r="I8" s="12" t="s">
        <v>7</v>
      </c>
      <c r="J8" s="12">
        <v>80</v>
      </c>
      <c r="K8" s="13">
        <f>C8*J8</f>
        <v>15600</v>
      </c>
    </row>
    <row r="9" spans="1:11" s="1" customFormat="1" ht="15.75" x14ac:dyDescent="0.25">
      <c r="A9" s="9">
        <v>4</v>
      </c>
      <c r="B9" s="38" t="s">
        <v>27</v>
      </c>
      <c r="C9" s="15">
        <v>400</v>
      </c>
      <c r="D9" s="11">
        <v>430</v>
      </c>
      <c r="E9" s="31">
        <v>450</v>
      </c>
      <c r="F9" s="34">
        <f t="shared" ref="F9:F14" si="4">ROUND(SUM(C9:E9)/COUNT(C9:E9), 2)</f>
        <v>426.67</v>
      </c>
      <c r="G9" s="28">
        <f t="shared" si="2"/>
        <v>25.16611478423583</v>
      </c>
      <c r="H9" s="16">
        <f t="shared" si="3"/>
        <v>5.8982620723828321</v>
      </c>
      <c r="I9" s="12" t="s">
        <v>7</v>
      </c>
      <c r="J9" s="12">
        <v>50</v>
      </c>
      <c r="K9" s="13">
        <f>C9*J9</f>
        <v>20000</v>
      </c>
    </row>
    <row r="10" spans="1:11" s="1" customFormat="1" ht="15.75" x14ac:dyDescent="0.25">
      <c r="A10" s="9">
        <v>5</v>
      </c>
      <c r="B10" s="38" t="s">
        <v>28</v>
      </c>
      <c r="C10" s="15">
        <v>120</v>
      </c>
      <c r="D10" s="11">
        <v>160</v>
      </c>
      <c r="E10" s="31">
        <v>150</v>
      </c>
      <c r="F10" s="34">
        <f t="shared" si="4"/>
        <v>143.33000000000001</v>
      </c>
      <c r="G10" s="28">
        <f t="shared" si="2"/>
        <v>20.816659994661297</v>
      </c>
      <c r="H10" s="16">
        <f t="shared" si="3"/>
        <v>14.52358891694781</v>
      </c>
      <c r="I10" s="12" t="s">
        <v>7</v>
      </c>
      <c r="J10" s="12">
        <v>400</v>
      </c>
      <c r="K10" s="13">
        <f t="shared" ref="K10:K14" si="5">C10*J10</f>
        <v>48000</v>
      </c>
    </row>
    <row r="11" spans="1:11" s="1" customFormat="1" ht="15.75" x14ac:dyDescent="0.25">
      <c r="A11" s="9">
        <v>6</v>
      </c>
      <c r="B11" s="38" t="s">
        <v>28</v>
      </c>
      <c r="C11" s="15">
        <v>270</v>
      </c>
      <c r="D11" s="11">
        <v>450</v>
      </c>
      <c r="E11" s="31">
        <v>350</v>
      </c>
      <c r="F11" s="34">
        <f t="shared" si="4"/>
        <v>356.67</v>
      </c>
      <c r="G11" s="28">
        <f t="shared" si="2"/>
        <v>90.184995056457936</v>
      </c>
      <c r="H11" s="16">
        <f t="shared" si="3"/>
        <v>25.285276321658095</v>
      </c>
      <c r="I11" s="12" t="s">
        <v>7</v>
      </c>
      <c r="J11" s="12">
        <v>25</v>
      </c>
      <c r="K11" s="13">
        <f t="shared" si="5"/>
        <v>6750</v>
      </c>
    </row>
    <row r="12" spans="1:11" s="1" customFormat="1" ht="15.75" x14ac:dyDescent="0.25">
      <c r="A12" s="9">
        <v>7</v>
      </c>
      <c r="B12" s="38" t="s">
        <v>29</v>
      </c>
      <c r="C12" s="15">
        <v>1350</v>
      </c>
      <c r="D12" s="11">
        <v>1450</v>
      </c>
      <c r="E12" s="31">
        <v>1600</v>
      </c>
      <c r="F12" s="34">
        <f t="shared" si="4"/>
        <v>1466.67</v>
      </c>
      <c r="G12" s="28">
        <f t="shared" si="2"/>
        <v>125.83057392117917</v>
      </c>
      <c r="H12" s="16">
        <f t="shared" si="3"/>
        <v>8.5793378143126375</v>
      </c>
      <c r="I12" s="12" t="s">
        <v>7</v>
      </c>
      <c r="J12" s="12">
        <v>50</v>
      </c>
      <c r="K12" s="13">
        <f t="shared" si="5"/>
        <v>67500</v>
      </c>
    </row>
    <row r="13" spans="1:11" s="1" customFormat="1" ht="15.75" x14ac:dyDescent="0.25">
      <c r="A13" s="9">
        <v>8</v>
      </c>
      <c r="B13" s="38" t="s">
        <v>30</v>
      </c>
      <c r="C13" s="15">
        <v>810</v>
      </c>
      <c r="D13" s="11">
        <v>920</v>
      </c>
      <c r="E13" s="31">
        <v>900</v>
      </c>
      <c r="F13" s="34">
        <f t="shared" si="4"/>
        <v>876.67</v>
      </c>
      <c r="G13" s="28">
        <f t="shared" si="2"/>
        <v>58.594652770823153</v>
      </c>
      <c r="H13" s="16">
        <f t="shared" si="3"/>
        <v>6.6837752826973835</v>
      </c>
      <c r="I13" s="12" t="s">
        <v>7</v>
      </c>
      <c r="J13" s="12">
        <v>15</v>
      </c>
      <c r="K13" s="13">
        <f t="shared" si="5"/>
        <v>12150</v>
      </c>
    </row>
    <row r="14" spans="1:11" s="1" customFormat="1" ht="15.75" x14ac:dyDescent="0.25">
      <c r="A14" s="9">
        <v>9</v>
      </c>
      <c r="B14" s="38" t="s">
        <v>31</v>
      </c>
      <c r="C14" s="15">
        <v>850</v>
      </c>
      <c r="D14" s="11">
        <v>1200</v>
      </c>
      <c r="E14" s="31">
        <v>1250</v>
      </c>
      <c r="F14" s="34">
        <f t="shared" si="4"/>
        <v>1100</v>
      </c>
      <c r="G14" s="28">
        <f t="shared" si="2"/>
        <v>217.94494717703367</v>
      </c>
      <c r="H14" s="16">
        <f t="shared" si="3"/>
        <v>19.81317701609397</v>
      </c>
      <c r="I14" s="12" t="s">
        <v>7</v>
      </c>
      <c r="J14" s="12">
        <v>20</v>
      </c>
      <c r="K14" s="13">
        <f t="shared" si="5"/>
        <v>17000</v>
      </c>
    </row>
    <row r="15" spans="1:11" s="1" customFormat="1" ht="24" x14ac:dyDescent="0.25">
      <c r="A15" s="9">
        <v>10</v>
      </c>
      <c r="B15" s="38" t="s">
        <v>32</v>
      </c>
      <c r="C15" s="15">
        <v>850</v>
      </c>
      <c r="D15" s="11">
        <v>1000</v>
      </c>
      <c r="E15" s="31">
        <v>1100</v>
      </c>
      <c r="F15" s="34">
        <f t="shared" ref="F15" si="6">ROUND(SUM(C15:E15)/COUNT(C15:E15), 2)</f>
        <v>983.33</v>
      </c>
      <c r="G15" s="28">
        <f t="shared" si="2"/>
        <v>125.83057392117885</v>
      </c>
      <c r="H15" s="16">
        <f>(G15/F15)*100</f>
        <v>12.796372928841675</v>
      </c>
      <c r="I15" s="12" t="s">
        <v>7</v>
      </c>
      <c r="J15" s="12">
        <v>100</v>
      </c>
      <c r="K15" s="13">
        <f>C15*J15</f>
        <v>85000</v>
      </c>
    </row>
    <row r="16" spans="1:11" s="1" customFormat="1" ht="16.5" thickBot="1" x14ac:dyDescent="0.3">
      <c r="A16" s="45" t="s">
        <v>8</v>
      </c>
      <c r="B16" s="46"/>
      <c r="C16" s="46"/>
      <c r="D16" s="46"/>
      <c r="E16" s="46"/>
      <c r="F16" s="46"/>
      <c r="G16" s="46"/>
      <c r="H16" s="46"/>
      <c r="I16" s="46"/>
      <c r="J16" s="46"/>
      <c r="K16" s="18">
        <f>SUM(K6:K15)</f>
        <v>369500</v>
      </c>
    </row>
    <row r="17" spans="1:11" s="1" customFormat="1" ht="15.75" x14ac:dyDescent="0.25"/>
    <row r="18" spans="1:11" s="1" customFormat="1" ht="34.5" customHeight="1" x14ac:dyDescent="0.25">
      <c r="A18" s="44" t="s">
        <v>10</v>
      </c>
      <c r="B18" s="44"/>
      <c r="C18" s="44"/>
      <c r="D18" s="44"/>
      <c r="E18" s="44"/>
      <c r="F18" s="44"/>
      <c r="G18" s="44"/>
      <c r="H18" s="44"/>
      <c r="I18" s="44"/>
      <c r="J18" s="44"/>
      <c r="K18" s="44"/>
    </row>
    <row r="19" spans="1:11" s="1" customFormat="1" ht="15.75" x14ac:dyDescent="0.25">
      <c r="A19" s="4" t="s">
        <v>11</v>
      </c>
    </row>
    <row r="20" spans="1:11" s="1" customFormat="1" ht="43.5" customHeight="1" x14ac:dyDescent="0.25">
      <c r="A20" s="4"/>
    </row>
    <row r="21" spans="1:11" s="1" customFormat="1" ht="15.75" x14ac:dyDescent="0.25">
      <c r="A21" s="4" t="s">
        <v>18</v>
      </c>
    </row>
    <row r="22" spans="1:11" s="1" customFormat="1" ht="15.75" x14ac:dyDescent="0.25">
      <c r="A22" s="4"/>
      <c r="B22" s="4" t="s">
        <v>12</v>
      </c>
    </row>
    <row r="23" spans="1:11" s="1" customFormat="1" ht="48" customHeight="1" x14ac:dyDescent="0.25">
      <c r="A23" s="4"/>
      <c r="C23" s="4" t="s">
        <v>13</v>
      </c>
    </row>
    <row r="24" spans="1:11" s="1" customFormat="1" ht="15.75" x14ac:dyDescent="0.25">
      <c r="A24" s="4"/>
      <c r="B24" s="4" t="s">
        <v>14</v>
      </c>
      <c r="C24" s="4"/>
    </row>
    <row r="25" spans="1:11" s="1" customFormat="1" ht="15.75" x14ac:dyDescent="0.25">
      <c r="A25" s="4"/>
      <c r="B25" s="4" t="s">
        <v>15</v>
      </c>
      <c r="C25" s="4"/>
    </row>
    <row r="26" spans="1:11" s="1" customFormat="1" ht="15.75" x14ac:dyDescent="0.25">
      <c r="A26" s="4"/>
      <c r="B26" s="4" t="s">
        <v>16</v>
      </c>
      <c r="C26" s="4"/>
    </row>
    <row r="27" spans="1:11" s="1" customFormat="1" ht="15.75" x14ac:dyDescent="0.25">
      <c r="A27" s="4"/>
      <c r="B27" s="4"/>
      <c r="C27" s="4"/>
    </row>
    <row r="28" spans="1:11" s="1" customFormat="1" ht="15.75" x14ac:dyDescent="0.25">
      <c r="A28" s="4"/>
      <c r="B28" s="49" t="s">
        <v>17</v>
      </c>
      <c r="C28" s="49"/>
      <c r="D28" s="49"/>
      <c r="E28" s="49"/>
      <c r="F28" s="49"/>
      <c r="G28" s="49"/>
      <c r="H28" s="49"/>
      <c r="I28" s="49"/>
      <c r="J28" s="49"/>
      <c r="K28" s="49"/>
    </row>
    <row r="29" spans="1:11" s="1" customFormat="1" ht="48" customHeight="1" x14ac:dyDescent="0.25">
      <c r="A29" s="8"/>
      <c r="B29" s="44" t="s">
        <v>22</v>
      </c>
      <c r="C29" s="44"/>
      <c r="D29" s="44"/>
      <c r="E29" s="44"/>
      <c r="F29" s="44"/>
      <c r="G29" s="44"/>
      <c r="H29" s="44"/>
      <c r="I29" s="44"/>
      <c r="J29" s="44"/>
      <c r="K29" s="44"/>
    </row>
    <row r="30" spans="1:11" s="1" customFormat="1" ht="34.5" customHeight="1" x14ac:dyDescent="0.25">
      <c r="B30" s="43" t="s">
        <v>34</v>
      </c>
      <c r="C30" s="43"/>
      <c r="D30" s="43"/>
      <c r="E30" s="43"/>
      <c r="F30" s="43"/>
      <c r="G30" s="43"/>
      <c r="H30" s="43"/>
      <c r="I30" s="43"/>
      <c r="J30" s="43"/>
      <c r="K30" s="43"/>
    </row>
    <row r="31" spans="1:11" s="1" customFormat="1" ht="15.75" customHeight="1" x14ac:dyDescent="0.25">
      <c r="A31" s="5"/>
      <c r="B31" s="42" t="s">
        <v>20</v>
      </c>
      <c r="C31" s="42"/>
      <c r="D31" s="42"/>
      <c r="E31" s="42"/>
      <c r="F31" s="42"/>
      <c r="G31" s="42"/>
      <c r="H31" s="42"/>
      <c r="I31" s="42"/>
      <c r="J31" s="42"/>
      <c r="K31" s="5"/>
    </row>
    <row r="32" spans="1:11" s="1" customFormat="1" ht="15.75" x14ac:dyDescent="0.25">
      <c r="B32" s="10" t="s">
        <v>35</v>
      </c>
      <c r="C32" s="39"/>
      <c r="D32" s="39"/>
      <c r="E32" s="39"/>
      <c r="F32" s="39"/>
      <c r="G32" s="39"/>
      <c r="H32" s="39"/>
      <c r="I32" s="39"/>
      <c r="J32" s="39"/>
      <c r="K32" s="6"/>
    </row>
    <row r="33" spans="1:11" s="1" customFormat="1" ht="15.75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</row>
    <row r="34" spans="1:11" x14ac:dyDescent="0.2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</row>
    <row r="35" spans="1:11" x14ac:dyDescent="0.2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</row>
    <row r="36" spans="1:1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</row>
    <row r="37" spans="1:11" ht="9.75" customHeight="1" x14ac:dyDescent="0.2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</row>
    <row r="38" spans="1:11" hidden="1" x14ac:dyDescent="0.2"/>
    <row r="39" spans="1:11" hidden="1" x14ac:dyDescent="0.2"/>
    <row r="40" spans="1:11" hidden="1" x14ac:dyDescent="0.2"/>
    <row r="41" spans="1:11" hidden="1" x14ac:dyDescent="0.2"/>
    <row r="42" spans="1:11" hidden="1" x14ac:dyDescent="0.2"/>
    <row r="43" spans="1:11" hidden="1" x14ac:dyDescent="0.2"/>
    <row r="44" spans="1:11" hidden="1" x14ac:dyDescent="0.2"/>
    <row r="45" spans="1:11" hidden="1" x14ac:dyDescent="0.2"/>
    <row r="46" spans="1:11" hidden="1" x14ac:dyDescent="0.2"/>
    <row r="47" spans="1:11" hidden="1" x14ac:dyDescent="0.2"/>
    <row r="48" spans="1:11" hidden="1" x14ac:dyDescent="0.2"/>
    <row r="49" hidden="1" x14ac:dyDescent="0.2"/>
    <row r="50" hidden="1" x14ac:dyDescent="0.2"/>
  </sheetData>
  <mergeCells count="8">
    <mergeCell ref="C2:I2"/>
    <mergeCell ref="B31:J31"/>
    <mergeCell ref="B30:K30"/>
    <mergeCell ref="B29:K29"/>
    <mergeCell ref="A16:J16"/>
    <mergeCell ref="A3:K3"/>
    <mergeCell ref="A18:K18"/>
    <mergeCell ref="B28:K28"/>
  </mergeCells>
  <conditionalFormatting sqref="H6:H15">
    <cfRule type="cellIs" dxfId="0" priority="1" operator="greaterThanOrEqual">
      <formula>33</formula>
    </cfRule>
  </conditionalFormatting>
  <pageMargins left="0.7" right="0.7" top="0.75" bottom="0.75" header="0.3" footer="0.3"/>
  <pageSetup paperSize="9"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просто НМЦК</vt:lpstr>
      <vt:lpstr>'просто НМЦК'!Область_печати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Zakupki-5</cp:lastModifiedBy>
  <cp:lastPrinted>2024-04-02T08:20:13Z</cp:lastPrinted>
  <dcterms:created xsi:type="dcterms:W3CDTF">1996-10-08T23:32:33Z</dcterms:created>
  <dcterms:modified xsi:type="dcterms:W3CDTF">2026-07-22T12:28:16Z</dcterms:modified>
</cp:coreProperties>
</file>