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45" windowWidth="19260" windowHeight="11895"/>
  </bookViews>
  <sheets>
    <sheet name="Лист1" sheetId="1" r:id="rId1"/>
    <sheet name="Лист2" sheetId="2" r:id="rId2"/>
  </sheets>
  <definedNames>
    <definedName name="_xlnm.Print_Area" localSheetId="0">Лист1!$A$2:$N$17</definedName>
  </definedNames>
  <calcPr calcId="144525"/>
</workbook>
</file>

<file path=xl/calcChain.xml><?xml version="1.0" encoding="utf-8"?>
<calcChain xmlns="http://schemas.openxmlformats.org/spreadsheetml/2006/main">
  <c r="N8" i="1" l="1"/>
  <c r="L7" i="1"/>
  <c r="I7" i="1"/>
  <c r="J7" i="1" s="1"/>
  <c r="K7" i="1" s="1"/>
  <c r="M7" i="1" l="1"/>
  <c r="N7" i="1" s="1"/>
  <c r="E10" i="2" l="1"/>
  <c r="F10" i="2"/>
  <c r="H10" i="2"/>
  <c r="J10" i="2"/>
  <c r="D10" i="2"/>
  <c r="F13" i="2" l="1"/>
</calcChain>
</file>

<file path=xl/sharedStrings.xml><?xml version="1.0" encoding="utf-8"?>
<sst xmlns="http://schemas.openxmlformats.org/spreadsheetml/2006/main" count="37" uniqueCount="35">
  <si>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</si>
  <si>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</si>
  <si>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</si>
  <si>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предмета контракта</t>
  </si>
  <si>
    <t>ОКПД2/КТРУ</t>
  </si>
  <si>
    <t>Единица измерения</t>
  </si>
  <si>
    <t>Кол-во</t>
  </si>
  <si>
    <t>Источник информации о цене (руб./ед.изм.)</t>
  </si>
  <si>
    <t>№1</t>
  </si>
  <si>
    <t xml:space="preserve">№2 </t>
  </si>
  <si>
    <t xml:space="preserve">№3 </t>
  </si>
  <si>
    <t>Цена за единицу изм. (руб.)</t>
  </si>
  <si>
    <t>Однородность совокупности значений выявленных цен, используемых в расчете НМЦК</t>
  </si>
  <si>
    <t>НМЦК, определенная методом сопоставимых рыночных цен (анализа рынка)</t>
  </si>
  <si>
    <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</t>
    </r>
    <r>
      <rPr>
        <i/>
        <sz val="8"/>
        <color indexed="8"/>
        <rFont val="Times New Roman"/>
        <family val="1"/>
        <charset val="204"/>
      </rPr>
      <t>v</t>
    </r>
    <r>
      <rPr>
        <sz val="8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8"/>
        <color indexed="8"/>
        <rFont val="Times New Roman"/>
        <family val="1"/>
        <charset val="204"/>
      </rPr>
      <t>n</t>
    </r>
    <r>
      <rPr>
        <sz val="8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8"/>
        <color indexed="8"/>
        <rFont val="Times New Roman"/>
        <family val="1"/>
        <charset val="204"/>
      </rPr>
      <t>i</t>
    </r>
    <r>
      <rPr>
        <sz val="8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</si>
  <si>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 xml:space="preserve">
Среднее квадратичное отклонение</t>
  </si>
  <si>
    <r>
      <t xml:space="preserve">
Коэффициент вариации цен
</t>
    </r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</si>
  <si>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>НМЦК с учетом округления цены за единицу (руб.)</t>
  </si>
  <si>
    <r>
      <t xml:space="preserve">
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</si>
  <si>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t>В целях определения однородности совокупности значений выявленных цен, используемых в расчете НМЦК, определяется коэффициент вариации (п. 3.21 Методических рекомендаций). Совокупность значений, используемых в расчете при определении НМЦК, считается неоднородной, если коэффициент вариации цены превышает 33%. Коэффициент вариации не превысил 33%, т.е. совокупность цен является однородной.</t>
  </si>
  <si>
    <t>Заказчик не указывает сведения о потенциальных исполнителях, сделавших коммерческое предложение во избежание нарушения ст.11 Федерального закона от 26.07.2006 №135-ФЗ (ред. от 01.03.2011) «О защите конкуренции» и сговора участников размещения заказа</t>
  </si>
  <si>
    <t>45.20.11.111</t>
  </si>
  <si>
    <t>усл.</t>
  </si>
  <si>
    <t>Нижняя трубка гидроусилителя (арт.497202699R)</t>
  </si>
  <si>
    <t>Замена нижней трубки гидроусилителя</t>
  </si>
  <si>
    <t>Е.А. Попович Е.А.</t>
  </si>
  <si>
    <t>Старший оперуполномоченный по ОВД</t>
  </si>
  <si>
    <t>А.В. Дикарев</t>
  </si>
  <si>
    <t xml:space="preserve">ИТОГО: </t>
  </si>
  <si>
    <t>НМЦК, определенная в соответствии с требованиями Методических рекомендаций по применению методов определения начальной (максимальной) цены контракта, цены контракта, утвержденным Приказом, составляет 26430 рублей                                                                                         00 копеек.
Информация о валюте, используемой для определения и обоснования начальной (максимальной) цены контракта, для оплаты поставленного товара, выполненной работы, оказанной услуги: 
Рубль (денежная единица Российской Федерации).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поставленного товара, выполненной работы, оказанной услуги: не установлен.</t>
  </si>
  <si>
    <t>"_____" августа 2026 г.</t>
  </si>
  <si>
    <t>Оказание услуг по техническому обслуживанию и текущему ремонту легковых автомобилей</t>
  </si>
  <si>
    <t>Оказание услуг по техническому обслуживанию и текущему ремонту служебных автомобилей</t>
  </si>
  <si>
    <t xml:space="preserve">Обоснование начальной (максимальной) цены государственного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 оказание услуг по техническому обслуживанию и текущего ремонта служебных автомобилей 
Управления по Оренбургской области ФКУ ГУОДОП ФСИН России
</t>
  </si>
  <si>
    <t xml:space="preserve">В соответствии с п. 1 ч. 1 ст. 22 Закона № 44-ФЗ и приказом Министерства экономического развития Российской Федерации от 02.10.2013 г. № 567 «Об утверждении Методических рекомендаций 
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в целях определения НМЦК на оказание услуг по техническому обслуживанию и текущему ремонтуслужнбных автомобилей  для нужд Управления по Оренбургской области области ФКУ ГУОДОП ФСИН России использовался метод сопоставимых рыночных цен (анализа рынка), заключающийся в установлении НМЦК на основании информации о рыночных ценах идентичных товаров. 
В соответствии с п. 6 ст. 22 Закона № 44-ФЗ данный метод является приоритетным для обоснования и определения НМЦК. Данный метод позволяет наиболее объективно изучить существующую конъюнктуру рынка с тем, чтобы рассчитать максимально приближенную к среднерыночным ценам НМЦК по характеристикам объекта закупки В целях применения метода сопоставимых рыночных цен (анализа рынка) использована информация о ценах товаров, полученная по запросу у поставщиков, осуществляющих поставки идентичных товаров, планируемых к закупкам (ч. 5 ст. 22 Закона № 44-ФЗ).
В целях получения ценовой информации были направлены запросы на коммерческие предложения потенциальным поствщиккам, а также проанализирован реестр контрактов заключенных в рамках Федерального закона № 44-ФЗ от 05.04.2013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</si>
</sst>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11" fillId="0" borderId="4" xfId="0" applyNumberFormat="1" applyFont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  <protection locked="0"/>
    </xf>
    <xf numFmtId="2" fontId="9" fillId="0" borderId="4" xfId="0" applyNumberFormat="1" applyFont="1" applyBorder="1" applyAlignment="1" applyProtection="1">
      <alignment horizontal="center" vertical="center" wrapText="1"/>
      <protection locked="0"/>
    </xf>
    <xf numFmtId="4" fontId="9" fillId="0" borderId="4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13" xfId="0" applyFont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left" vertical="center" wrapText="1"/>
    </xf>
    <xf numFmtId="0" fontId="6" fillId="0" borderId="0" xfId="0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5</xdr:row>
      <xdr:rowOff>952500</xdr:rowOff>
    </xdr:from>
    <xdr:to>
      <xdr:col>9</xdr:col>
      <xdr:colOff>0</xdr:colOff>
      <xdr:row>5</xdr:row>
      <xdr:rowOff>1304925</xdr:rowOff>
    </xdr:to>
    <xdr:pic>
      <xdr:nvPicPr>
        <xdr:cNvPr id="10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3267075"/>
          <a:ext cx="695325" cy="3524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304800</xdr:colOff>
      <xdr:row>5</xdr:row>
      <xdr:rowOff>1238250</xdr:rowOff>
    </xdr:from>
    <xdr:to>
      <xdr:col>9</xdr:col>
      <xdr:colOff>457200</xdr:colOff>
      <xdr:row>5</xdr:row>
      <xdr:rowOff>1466850</xdr:rowOff>
    </xdr:to>
    <xdr:pic>
      <xdr:nvPicPr>
        <xdr:cNvPr id="103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62950" y="3552825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8</xdr:col>
      <xdr:colOff>19050</xdr:colOff>
      <xdr:row>5</xdr:row>
      <xdr:rowOff>952500</xdr:rowOff>
    </xdr:from>
    <xdr:to>
      <xdr:col>9</xdr:col>
      <xdr:colOff>0</xdr:colOff>
      <xdr:row>5</xdr:row>
      <xdr:rowOff>1304925</xdr:rowOff>
    </xdr:to>
    <xdr:pic>
      <xdr:nvPicPr>
        <xdr:cNvPr id="1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3267075"/>
          <a:ext cx="695325" cy="3524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304800</xdr:colOff>
      <xdr:row>5</xdr:row>
      <xdr:rowOff>1238250</xdr:rowOff>
    </xdr:from>
    <xdr:to>
      <xdr:col>9</xdr:col>
      <xdr:colOff>457200</xdr:colOff>
      <xdr:row>5</xdr:row>
      <xdr:rowOff>1466850</xdr:rowOff>
    </xdr:to>
    <xdr:pic>
      <xdr:nvPicPr>
        <xdr:cNvPr id="103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62950" y="3552825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10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96350" y="3267075"/>
          <a:ext cx="800100" cy="3524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819150</xdr:colOff>
      <xdr:row>5</xdr:row>
      <xdr:rowOff>1362075</xdr:rowOff>
    </xdr:to>
    <xdr:pic>
      <xdr:nvPicPr>
        <xdr:cNvPr id="10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77200" y="3238500"/>
          <a:ext cx="800100" cy="4381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11</xdr:col>
      <xdr:colOff>19050</xdr:colOff>
      <xdr:row>5</xdr:row>
      <xdr:rowOff>1781175</xdr:rowOff>
    </xdr:from>
    <xdr:to>
      <xdr:col>12</xdr:col>
      <xdr:colOff>0</xdr:colOff>
      <xdr:row>5</xdr:row>
      <xdr:rowOff>2181225</xdr:rowOff>
    </xdr:to>
    <xdr:pic>
      <xdr:nvPicPr>
        <xdr:cNvPr id="10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715500" y="3933825"/>
          <a:ext cx="1438275" cy="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11</xdr:col>
      <xdr:colOff>235744</xdr:colOff>
      <xdr:row>5</xdr:row>
      <xdr:rowOff>1188640</xdr:rowOff>
    </xdr:from>
    <xdr:to>
      <xdr:col>11</xdr:col>
      <xdr:colOff>388144</xdr:colOff>
      <xdr:row>5</xdr:row>
      <xdr:rowOff>1417240</xdr:rowOff>
    </xdr:to>
    <xdr:pic>
      <xdr:nvPicPr>
        <xdr:cNvPr id="104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85807" y="3784203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zoomScale="110" zoomScaleNormal="120" zoomScaleSheetLayoutView="110" workbookViewId="0">
      <selection activeCell="F7" sqref="F7"/>
    </sheetView>
  </sheetViews>
  <sheetFormatPr defaultRowHeight="11.25" x14ac:dyDescent="0.2"/>
  <cols>
    <col min="1" max="1" width="2.85546875" style="1" customWidth="1"/>
    <col min="2" max="2" width="17.28515625" style="1" customWidth="1"/>
    <col min="3" max="3" width="11.7109375" style="1" customWidth="1"/>
    <col min="4" max="4" width="8.42578125" style="1" customWidth="1"/>
    <col min="5" max="5" width="6.42578125" style="1" customWidth="1"/>
    <col min="6" max="6" width="7.28515625" style="1" customWidth="1"/>
    <col min="7" max="7" width="6.7109375" style="1" customWidth="1"/>
    <col min="8" max="8" width="7.7109375" style="1" customWidth="1"/>
    <col min="9" max="9" width="11.42578125" style="1" customWidth="1"/>
    <col min="10" max="11" width="12.28515625" style="1" customWidth="1"/>
    <col min="12" max="12" width="24.7109375" style="1" customWidth="1"/>
    <col min="13" max="13" width="14.28515625" style="1" bestFit="1" customWidth="1"/>
    <col min="14" max="14" width="14.42578125" style="1" customWidth="1"/>
    <col min="15" max="16384" width="9.140625" style="1"/>
  </cols>
  <sheetData>
    <row r="1" spans="1:14" ht="32.25" customHeight="1" x14ac:dyDescent="0.2"/>
    <row r="2" spans="1:14" ht="51" customHeight="1" x14ac:dyDescent="0.2">
      <c r="A2" s="29" t="s">
        <v>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22.5" customHeight="1" x14ac:dyDescent="0.2">
      <c r="A3" s="31" t="s">
        <v>0</v>
      </c>
      <c r="B3" s="31"/>
      <c r="C3" s="31"/>
      <c r="D3" s="31" t="s">
        <v>31</v>
      </c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94.5" customHeight="1" x14ac:dyDescent="0.2">
      <c r="A4" s="31" t="s">
        <v>1</v>
      </c>
      <c r="B4" s="31"/>
      <c r="C4" s="31"/>
      <c r="D4" s="32" t="s">
        <v>34</v>
      </c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37.5" customHeight="1" x14ac:dyDescent="0.2">
      <c r="A5" s="35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6" t="s">
        <v>7</v>
      </c>
      <c r="G5" s="27"/>
      <c r="H5" s="28"/>
      <c r="I5" s="30" t="s">
        <v>12</v>
      </c>
      <c r="J5" s="30"/>
      <c r="K5" s="30"/>
      <c r="L5" s="24" t="s">
        <v>13</v>
      </c>
      <c r="M5" s="24"/>
      <c r="N5" s="24"/>
    </row>
    <row r="6" spans="1:14" ht="120" customHeight="1" x14ac:dyDescent="0.2">
      <c r="A6" s="26"/>
      <c r="B6" s="25"/>
      <c r="C6" s="25"/>
      <c r="D6" s="25"/>
      <c r="E6" s="25"/>
      <c r="F6" s="4" t="s">
        <v>8</v>
      </c>
      <c r="G6" s="7" t="s">
        <v>9</v>
      </c>
      <c r="H6" s="8" t="s">
        <v>10</v>
      </c>
      <c r="I6" s="9" t="s">
        <v>18</v>
      </c>
      <c r="J6" s="10" t="s">
        <v>15</v>
      </c>
      <c r="K6" s="10" t="s">
        <v>16</v>
      </c>
      <c r="L6" s="11" t="s">
        <v>14</v>
      </c>
      <c r="M6" s="11" t="s">
        <v>11</v>
      </c>
      <c r="N6" s="11" t="s">
        <v>17</v>
      </c>
    </row>
    <row r="7" spans="1:14" ht="87.75" customHeight="1" x14ac:dyDescent="0.2">
      <c r="A7" s="23">
        <v>1</v>
      </c>
      <c r="B7" s="12" t="s">
        <v>32</v>
      </c>
      <c r="C7" s="13" t="s">
        <v>21</v>
      </c>
      <c r="D7" s="14" t="s">
        <v>22</v>
      </c>
      <c r="E7" s="15">
        <v>1</v>
      </c>
      <c r="F7" s="22">
        <v>31490</v>
      </c>
      <c r="G7" s="6">
        <v>26200</v>
      </c>
      <c r="H7" s="6">
        <v>21600</v>
      </c>
      <c r="I7" s="16">
        <f>AVERAGE(F7:H7)</f>
        <v>26430</v>
      </c>
      <c r="J7" s="16">
        <f>SQRT((SUM(IF(F7&gt;0,POWER(F7-I7,2),0),IF(G7&gt;0,POWER(G7-I7,2),0),IF(H7&gt;0,POWER(H7-I7,2),0)))/(COUNTA(F7:H7)-1))</f>
        <v>4949.0100020105028</v>
      </c>
      <c r="K7" s="16">
        <f>J7/I7*100</f>
        <v>18.724971630762401</v>
      </c>
      <c r="L7" s="17">
        <f>((E7/COUNTA(F7:H7))*(SUM(F7:H7)))</f>
        <v>26430</v>
      </c>
      <c r="M7" s="16">
        <f>I7</f>
        <v>26430</v>
      </c>
      <c r="N7" s="17">
        <f>PRODUCT(E7,M7)</f>
        <v>26430</v>
      </c>
    </row>
    <row r="8" spans="1:14" ht="21.75" customHeight="1" x14ac:dyDescent="0.2">
      <c r="A8" s="40" t="s">
        <v>28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  <c r="N8" s="3">
        <f>SUM(N7)</f>
        <v>26430</v>
      </c>
    </row>
    <row r="9" spans="1:14" ht="33.75" customHeight="1" x14ac:dyDescent="0.2">
      <c r="A9" s="36" t="s">
        <v>19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s="2" customFormat="1" ht="87" customHeight="1" x14ac:dyDescent="0.25">
      <c r="A10" s="38" t="s">
        <v>29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s="2" customFormat="1" ht="30" customHeight="1" x14ac:dyDescent="0.25">
      <c r="A11" s="38" t="s">
        <v>20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 t="s">
        <v>26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37" t="s">
        <v>27</v>
      </c>
      <c r="N13" s="37"/>
    </row>
    <row r="14" spans="1:14" x14ac:dyDescent="0.2">
      <c r="A14" s="5" t="s">
        <v>30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 t="s">
        <v>26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 t="s">
        <v>25</v>
      </c>
      <c r="N15" s="5"/>
    </row>
    <row r="16" spans="1:14" x14ac:dyDescent="0.2">
      <c r="A16" s="5" t="s">
        <v>30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26" spans="1:14" ht="15" x14ac:dyDescent="0.25">
      <c r="D26"/>
    </row>
  </sheetData>
  <mergeCells count="18">
    <mergeCell ref="A9:N9"/>
    <mergeCell ref="M13:N13"/>
    <mergeCell ref="A10:N10"/>
    <mergeCell ref="A11:N11"/>
    <mergeCell ref="A8:M8"/>
    <mergeCell ref="C5:C6"/>
    <mergeCell ref="D5:D6"/>
    <mergeCell ref="E5:E6"/>
    <mergeCell ref="F5:H5"/>
    <mergeCell ref="A2:N2"/>
    <mergeCell ref="I5:K5"/>
    <mergeCell ref="L5:N5"/>
    <mergeCell ref="A3:C3"/>
    <mergeCell ref="D3:N3"/>
    <mergeCell ref="A4:C4"/>
    <mergeCell ref="D4:N4"/>
    <mergeCell ref="A5:A6"/>
    <mergeCell ref="B5:B6"/>
  </mergeCells>
  <pageMargins left="0.31496062992125984" right="0.11811023622047245" top="0.35433070866141736" bottom="0.15748031496062992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N4" sqref="N4"/>
    </sheetView>
  </sheetViews>
  <sheetFormatPr defaultRowHeight="15" x14ac:dyDescent="0.25"/>
  <cols>
    <col min="2" max="2" width="22.5703125" customWidth="1"/>
  </cols>
  <sheetData>
    <row r="1" spans="1:10" ht="62.25" customHeight="1" thickBot="1" x14ac:dyDescent="0.3">
      <c r="A1" s="18">
        <v>1</v>
      </c>
      <c r="B1" s="19" t="s">
        <v>23</v>
      </c>
      <c r="C1" s="19">
        <v>1</v>
      </c>
      <c r="D1" s="19">
        <v>0</v>
      </c>
      <c r="E1" s="19">
        <v>0</v>
      </c>
      <c r="F1" s="19"/>
      <c r="G1" s="19">
        <v>1</v>
      </c>
      <c r="H1" s="19">
        <v>0</v>
      </c>
      <c r="I1" s="19">
        <v>0</v>
      </c>
    </row>
    <row r="2" spans="1:10" ht="49.5" customHeight="1" thickBot="1" x14ac:dyDescent="0.3">
      <c r="A2" s="20">
        <v>2</v>
      </c>
      <c r="B2" s="21" t="s">
        <v>24</v>
      </c>
      <c r="C2" s="21">
        <v>1</v>
      </c>
      <c r="D2" s="21">
        <v>0</v>
      </c>
      <c r="E2" s="21">
        <v>0</v>
      </c>
      <c r="F2" s="21"/>
      <c r="G2" s="21">
        <v>1</v>
      </c>
      <c r="H2" s="21">
        <v>0</v>
      </c>
      <c r="I2" s="21">
        <v>0</v>
      </c>
    </row>
    <row r="3" spans="1:10" ht="16.5" thickBot="1" x14ac:dyDescent="0.3">
      <c r="A3" s="20"/>
      <c r="B3" s="21"/>
      <c r="C3" s="21"/>
      <c r="D3" s="21"/>
      <c r="E3" s="21"/>
      <c r="F3" s="21"/>
      <c r="G3" s="21"/>
      <c r="H3" s="21"/>
      <c r="I3" s="21"/>
    </row>
    <row r="4" spans="1:10" ht="16.5" thickBot="1" x14ac:dyDescent="0.3">
      <c r="A4" s="20"/>
      <c r="B4" s="21"/>
      <c r="C4" s="21"/>
      <c r="D4" s="21"/>
      <c r="E4" s="21"/>
      <c r="F4" s="21"/>
      <c r="G4" s="21"/>
      <c r="H4" s="21"/>
      <c r="I4" s="21"/>
    </row>
    <row r="5" spans="1:10" ht="16.5" thickBot="1" x14ac:dyDescent="0.3">
      <c r="A5" s="20"/>
      <c r="B5" s="21"/>
      <c r="C5" s="21"/>
      <c r="D5" s="21"/>
      <c r="E5" s="21"/>
      <c r="F5" s="21"/>
      <c r="G5" s="21"/>
      <c r="H5" s="21"/>
      <c r="I5" s="21"/>
    </row>
    <row r="6" spans="1:10" ht="16.5" thickBot="1" x14ac:dyDescent="0.3">
      <c r="A6" s="20"/>
      <c r="B6" s="21"/>
      <c r="C6" s="21"/>
      <c r="D6" s="21"/>
      <c r="E6" s="21"/>
      <c r="F6" s="21"/>
      <c r="G6" s="21"/>
      <c r="H6" s="21"/>
      <c r="I6" s="21"/>
    </row>
    <row r="7" spans="1:10" ht="16.5" thickBot="1" x14ac:dyDescent="0.3">
      <c r="A7" s="20"/>
      <c r="B7" s="21"/>
      <c r="C7" s="21"/>
      <c r="D7" s="21"/>
      <c r="E7" s="21"/>
      <c r="F7" s="21"/>
      <c r="G7" s="21"/>
      <c r="H7" s="21"/>
      <c r="I7" s="21"/>
    </row>
    <row r="8" spans="1:10" ht="16.5" thickBot="1" x14ac:dyDescent="0.3">
      <c r="A8" s="20"/>
      <c r="B8" s="21"/>
      <c r="C8" s="21"/>
      <c r="D8" s="21"/>
      <c r="E8" s="21"/>
      <c r="F8" s="21"/>
      <c r="G8" s="21"/>
      <c r="H8" s="21"/>
      <c r="I8" s="21"/>
    </row>
    <row r="10" spans="1:10" x14ac:dyDescent="0.25">
      <c r="D10">
        <f>SUM(D1:D9)</f>
        <v>0</v>
      </c>
      <c r="E10">
        <f t="shared" ref="E10:J10" si="0">SUM(E1:E9)</f>
        <v>0</v>
      </c>
      <c r="F10">
        <f t="shared" si="0"/>
        <v>0</v>
      </c>
      <c r="H10">
        <f t="shared" si="0"/>
        <v>0</v>
      </c>
      <c r="J10">
        <f t="shared" si="0"/>
        <v>0</v>
      </c>
    </row>
    <row r="13" spans="1:10" x14ac:dyDescent="0.25">
      <c r="F13">
        <f>E10+H10</f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ААА</dc:creator>
  <cp:lastModifiedBy>user</cp:lastModifiedBy>
  <cp:lastPrinted>2026-09-01T12:34:19Z</cp:lastPrinted>
  <dcterms:created xsi:type="dcterms:W3CDTF">2022-12-02T10:27:28Z</dcterms:created>
  <dcterms:modified xsi:type="dcterms:W3CDTF">2026-09-01T12:41:43Z</dcterms:modified>
</cp:coreProperties>
</file>