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451Б_2026 Техника в дом музей Щепкина\"/>
    </mc:Choice>
  </mc:AlternateContent>
  <xr:revisionPtr revIDLastSave="0" documentId="13_ncr:1_{F12556E7-B390-4B32-9ADD-E1B7D7BAE20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Лист1!$A$1:$L$21</definedName>
  </definedNames>
  <calcPr calcId="181029"/>
</workbook>
</file>

<file path=xl/calcChain.xml><?xml version="1.0" encoding="utf-8"?>
<calcChain xmlns="http://schemas.openxmlformats.org/spreadsheetml/2006/main">
  <c r="L18" i="1" l="1"/>
  <c r="K12" i="1"/>
  <c r="J12" i="1"/>
  <c r="I12" i="1"/>
  <c r="L12" i="1" s="1"/>
  <c r="I13" i="1"/>
  <c r="L13" i="1" s="1"/>
  <c r="K13" i="1"/>
  <c r="K14" i="1"/>
  <c r="K15" i="1"/>
  <c r="J13" i="1"/>
  <c r="J14" i="1"/>
  <c r="J15" i="1"/>
  <c r="I14" i="1"/>
  <c r="L14" i="1" s="1"/>
  <c r="I15" i="1"/>
  <c r="L15" i="1" s="1"/>
  <c r="L16" i="1" l="1"/>
</calcChain>
</file>

<file path=xl/sharedStrings.xml><?xml version="1.0" encoding="utf-8"?>
<sst xmlns="http://schemas.openxmlformats.org/spreadsheetml/2006/main" count="34" uniqueCount="29">
  <si>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</si>
  <si>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Объект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</si>
  <si>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</si>
  <si>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</si>
  <si>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</si>
  <si>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</si>
  <si>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</si>
  <si>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</si>
  <si>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</si>
  <si>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</si>
  <si>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</si>
  <si>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</si>
  <si>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</si>
  <si>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</si>
  <si>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(руб.)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</si>
  <si>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</si>
  <si>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</si>
  <si>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</si>
  <si>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</si>
  <si>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 НМЦК составляет</t>
  </si>
  <si>
    <t>Дата подготовки обоснования НМЦК: 01.08.2023г.</t>
  </si>
  <si>
    <t>ИТОГО в 2026 г.</t>
  </si>
  <si>
    <t>2026 год</t>
  </si>
  <si>
    <t>Ноутбук Huawei MateBook D15 15.6 IPS FHD Ryzen 7 5700U 16ГБ 512ГБ AMD Radeon Graphics Серебристый Windows 11+Office</t>
  </si>
  <si>
    <t>Планшет HUAWEI MatePad Mini PaperMatte Wi-Fi, 12+256 ГБ</t>
  </si>
  <si>
    <t>Зарядное устройство для аккумуляторных батареек Panasonic Eneloop BQ-CC65 LCD Pro Charger</t>
  </si>
  <si>
    <t>Наушники Sony MDR-7506 наушники профессиональные</t>
  </si>
  <si>
    <t>шт.</t>
  </si>
  <si>
    <t>Поставка техники для организации и проведения мероприятий Музея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</si>
</sst>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\ ##0.00\ _₽_-;\-* #\ ##0.00\ _₽_-;_-* &quot;-&quot;??\ _₽_-;_-@_-"/>
    <numFmt numFmtId="165" formatCode="#\ ##0.00#########"/>
    <numFmt numFmtId="166" formatCode="#\ ##0.00"/>
  </numFmts>
  <fonts count="1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 applyAlignment="0"/>
    <xf numFmtId="164" fontId="8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</cellStyleXfs>
  <cellXfs count="44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165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7" fillId="0" borderId="0" xfId="0" applyNumberFormat="1" applyFont="1"/>
    <xf numFmtId="2" fontId="2" fillId="0" borderId="7" xfId="0" applyNumberFormat="1" applyFont="1" applyBorder="1"/>
    <xf numFmtId="49" fontId="4" fillId="0" borderId="9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2" fontId="0" fillId="4" borderId="0" xfId="0" applyNumberFormat="1" applyFill="1"/>
    <xf numFmtId="0" fontId="0" fillId="4" borderId="0" xfId="0" applyFill="1"/>
    <xf numFmtId="164" fontId="4" fillId="2" borderId="1" xfId="1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5" fillId="5" borderId="2" xfId="2" applyFont="1" applyFill="1" applyBorder="1" applyAlignment="1">
      <alignment horizontal="center" vertical="center" wrapText="1"/>
    </xf>
    <xf numFmtId="0" fontId="15" fillId="5" borderId="3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2" xr:uid="{00000000-0005-0000-0000-000001000000}"/>
    <cellStyle name="Обычный 2 3 2" xfId="3" xr:uid="{00000000-0005-0000-0000-000002000000}"/>
    <cellStyle name="Обычный 2 3 2 2 2 2 2 2 2 2 2 2 2" xfId="4" xr:uid="{00000000-0005-0000-0000-000003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761615"/>
          <a:ext cx="1614805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06475" y="504634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06100" y="5036820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34850" y="5112385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topLeftCell="A7" zoomScaleNormal="100" zoomScalePageLayoutView="60" workbookViewId="0">
      <selection activeCell="K12" sqref="K12"/>
    </sheetView>
  </sheetViews>
  <sheetFormatPr defaultColWidth="9" defaultRowHeight="15" x14ac:dyDescent="0.25"/>
  <cols>
    <col min="1" max="1" width="7.85546875" customWidth="1"/>
    <col min="2" max="2" width="39.42578125" customWidth="1"/>
    <col min="3" max="3" width="14.7109375" hidden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4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4" ht="41.1" customHeight="1" x14ac:dyDescent="0.3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4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4" x14ac:dyDescent="0.25">
      <c r="A4" s="2"/>
      <c r="B4" s="2"/>
      <c r="C4" s="2"/>
      <c r="D4" s="2"/>
      <c r="E4" s="2"/>
      <c r="F4" s="3"/>
      <c r="G4" s="3"/>
      <c r="H4" s="3"/>
      <c r="I4" s="3"/>
      <c r="J4" s="7"/>
      <c r="K4" s="3"/>
    </row>
    <row r="5" spans="1:14" ht="27" customHeight="1" x14ac:dyDescent="0.25">
      <c r="A5" s="31" t="s">
        <v>1</v>
      </c>
      <c r="B5" s="31"/>
      <c r="C5" s="32" t="s">
        <v>28</v>
      </c>
      <c r="D5" s="33"/>
      <c r="E5" s="33"/>
      <c r="F5" s="33"/>
      <c r="G5" s="33"/>
      <c r="H5" s="33"/>
      <c r="I5" s="33"/>
      <c r="J5" s="33"/>
      <c r="K5" s="33"/>
      <c r="L5" s="34"/>
    </row>
    <row r="6" spans="1:14" ht="47.25" customHeight="1" x14ac:dyDescent="0.25">
      <c r="A6" s="31" t="s">
        <v>2</v>
      </c>
      <c r="B6" s="31"/>
      <c r="C6" s="32" t="s">
        <v>3</v>
      </c>
      <c r="D6" s="33"/>
      <c r="E6" s="33"/>
      <c r="F6" s="33"/>
      <c r="G6" s="33"/>
      <c r="H6" s="33"/>
      <c r="I6" s="33"/>
      <c r="J6" s="33"/>
      <c r="K6" s="33"/>
      <c r="L6" s="34"/>
    </row>
    <row r="7" spans="1:14" ht="42.75" customHeight="1" x14ac:dyDescent="0.25">
      <c r="A7" s="25" t="s">
        <v>4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8"/>
    </row>
    <row r="8" spans="1:14" ht="145.5" customHeight="1" x14ac:dyDescent="0.25">
      <c r="A8" s="29" t="s">
        <v>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4" ht="42" customHeight="1" x14ac:dyDescent="0.25">
      <c r="A9" s="31" t="s">
        <v>6</v>
      </c>
      <c r="B9" s="31" t="s">
        <v>7</v>
      </c>
      <c r="C9" s="37" t="s">
        <v>8</v>
      </c>
      <c r="D9" s="31" t="s">
        <v>9</v>
      </c>
      <c r="E9" s="37" t="s">
        <v>10</v>
      </c>
      <c r="F9" s="4" t="s">
        <v>11</v>
      </c>
      <c r="G9" s="4" t="s">
        <v>12</v>
      </c>
      <c r="H9" s="4" t="s">
        <v>13</v>
      </c>
      <c r="I9" s="37" t="s">
        <v>14</v>
      </c>
      <c r="J9" s="8" t="s">
        <v>15</v>
      </c>
      <c r="K9" s="8" t="s">
        <v>16</v>
      </c>
      <c r="L9" s="9" t="s">
        <v>17</v>
      </c>
    </row>
    <row r="10" spans="1:14" ht="58.5" customHeight="1" x14ac:dyDescent="0.25">
      <c r="A10" s="31"/>
      <c r="B10" s="31"/>
      <c r="C10" s="37"/>
      <c r="D10" s="31"/>
      <c r="E10" s="37"/>
      <c r="F10" s="4" t="s">
        <v>18</v>
      </c>
      <c r="G10" s="4" t="s">
        <v>18</v>
      </c>
      <c r="H10" s="4" t="s">
        <v>18</v>
      </c>
      <c r="I10" s="37"/>
      <c r="J10" s="10"/>
      <c r="K10" s="10"/>
      <c r="L10" s="11"/>
    </row>
    <row r="11" spans="1:14" s="21" customFormat="1" ht="15.75" customHeight="1" thickBot="1" x14ac:dyDescent="0.3">
      <c r="A11" s="38" t="s">
        <v>22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40"/>
      <c r="M11" s="20"/>
      <c r="N11" s="20"/>
    </row>
    <row r="12" spans="1:14" ht="63.75" thickBot="1" x14ac:dyDescent="0.3">
      <c r="A12" s="15">
        <v>1</v>
      </c>
      <c r="B12" s="23" t="s">
        <v>23</v>
      </c>
      <c r="C12" s="19"/>
      <c r="D12" s="16" t="s">
        <v>27</v>
      </c>
      <c r="E12" s="23">
        <v>3</v>
      </c>
      <c r="F12" s="18">
        <v>85957</v>
      </c>
      <c r="G12" s="18">
        <v>85957</v>
      </c>
      <c r="H12" s="18">
        <v>85957</v>
      </c>
      <c r="I12" s="12">
        <f t="shared" ref="I12:I15" si="0">ROUND((AVERAGE(F12:H12)),2)</f>
        <v>85957</v>
      </c>
      <c r="J12" s="13">
        <f t="shared" ref="J12:J15" si="1">STDEV(F12:H12)</f>
        <v>0</v>
      </c>
      <c r="K12" s="14">
        <f t="shared" ref="K12:K15" si="2">STDEV(F12:H12)/AVERAGE(F12:H12)</f>
        <v>0</v>
      </c>
      <c r="L12" s="4">
        <f t="shared" ref="L12:L15" si="3">ROUND((I12*E12),2)</f>
        <v>257871</v>
      </c>
      <c r="M12" s="1"/>
      <c r="N12" s="1"/>
    </row>
    <row r="13" spans="1:14" ht="32.25" thickBot="1" x14ac:dyDescent="0.3">
      <c r="A13" s="17">
        <v>2</v>
      </c>
      <c r="B13" s="24" t="s">
        <v>24</v>
      </c>
      <c r="C13" s="19"/>
      <c r="D13" s="16" t="s">
        <v>27</v>
      </c>
      <c r="E13" s="24">
        <v>4</v>
      </c>
      <c r="F13" s="18">
        <v>48499</v>
      </c>
      <c r="G13" s="18">
        <v>43765</v>
      </c>
      <c r="H13" s="18">
        <v>47999</v>
      </c>
      <c r="I13" s="12">
        <f t="shared" si="0"/>
        <v>46754.33</v>
      </c>
      <c r="J13" s="13">
        <f t="shared" si="1"/>
        <v>2600.8816453912955</v>
      </c>
      <c r="K13" s="14">
        <f t="shared" si="2"/>
        <v>5.5628675674795819E-2</v>
      </c>
      <c r="L13" s="4">
        <f t="shared" si="3"/>
        <v>187017.32</v>
      </c>
      <c r="M13" s="1"/>
      <c r="N13" s="1"/>
    </row>
    <row r="14" spans="1:14" ht="48" thickBot="1" x14ac:dyDescent="0.3">
      <c r="A14" s="15">
        <v>3</v>
      </c>
      <c r="B14" s="24" t="s">
        <v>25</v>
      </c>
      <c r="C14" s="19"/>
      <c r="D14" s="16" t="s">
        <v>27</v>
      </c>
      <c r="E14" s="24">
        <v>7</v>
      </c>
      <c r="F14" s="18">
        <v>10369</v>
      </c>
      <c r="G14" s="18">
        <v>11576</v>
      </c>
      <c r="H14" s="18">
        <v>11306</v>
      </c>
      <c r="I14" s="12">
        <f t="shared" si="0"/>
        <v>11083.67</v>
      </c>
      <c r="J14" s="13">
        <f t="shared" si="1"/>
        <v>633.47165156250935</v>
      </c>
      <c r="K14" s="14">
        <f t="shared" si="2"/>
        <v>5.7153618077276716E-2</v>
      </c>
      <c r="L14" s="4">
        <f t="shared" si="3"/>
        <v>77585.69</v>
      </c>
      <c r="M14" s="1"/>
      <c r="N14" s="1"/>
    </row>
    <row r="15" spans="1:14" ht="32.25" thickBot="1" x14ac:dyDescent="0.3">
      <c r="A15" s="17">
        <v>4</v>
      </c>
      <c r="B15" s="24" t="s">
        <v>26</v>
      </c>
      <c r="C15" s="19"/>
      <c r="D15" s="16" t="s">
        <v>27</v>
      </c>
      <c r="E15" s="24">
        <v>2</v>
      </c>
      <c r="F15" s="18">
        <v>11890</v>
      </c>
      <c r="G15" s="18">
        <v>12970</v>
      </c>
      <c r="H15" s="18">
        <v>11620</v>
      </c>
      <c r="I15" s="12">
        <f t="shared" si="0"/>
        <v>12160</v>
      </c>
      <c r="J15" s="13">
        <f t="shared" si="1"/>
        <v>714.3528539874394</v>
      </c>
      <c r="K15" s="14">
        <f t="shared" si="2"/>
        <v>5.8746122860809165E-2</v>
      </c>
      <c r="L15" s="4">
        <f t="shared" si="3"/>
        <v>24320</v>
      </c>
      <c r="M15" s="1"/>
      <c r="N15" s="1"/>
    </row>
    <row r="16" spans="1:14" ht="15.75" customHeight="1" x14ac:dyDescent="0.25">
      <c r="A16" s="41" t="s">
        <v>21</v>
      </c>
      <c r="B16" s="42"/>
      <c r="C16" s="42"/>
      <c r="D16" s="42"/>
      <c r="E16" s="42"/>
      <c r="F16" s="42"/>
      <c r="G16" s="42"/>
      <c r="H16" s="42"/>
      <c r="I16" s="42"/>
      <c r="J16" s="42"/>
      <c r="K16" s="43"/>
      <c r="L16" s="4">
        <f>SUM(L12:L15)</f>
        <v>546794.01</v>
      </c>
      <c r="M16" s="1"/>
      <c r="N16" s="1"/>
    </row>
    <row r="17" spans="1:12" ht="15.75" x14ac:dyDescent="0.25">
      <c r="A17" s="5"/>
      <c r="B17" s="5"/>
      <c r="C17" s="5"/>
      <c r="D17" s="5"/>
      <c r="E17" s="5"/>
      <c r="F17" s="6"/>
      <c r="G17" s="6"/>
      <c r="H17" s="6"/>
      <c r="I17" s="6"/>
      <c r="J17" s="6"/>
      <c r="K17" s="6"/>
      <c r="L17" s="5"/>
    </row>
    <row r="18" spans="1:12" ht="15" customHeight="1" x14ac:dyDescent="0.25">
      <c r="A18" s="35" t="s">
        <v>19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22">
        <f>+L16</f>
        <v>546794.01</v>
      </c>
    </row>
    <row r="19" spans="1:12" ht="15.75" x14ac:dyDescent="0.25">
      <c r="A19" s="5"/>
      <c r="B19" s="5"/>
      <c r="C19" s="5"/>
      <c r="D19" s="5"/>
      <c r="E19" s="5"/>
      <c r="F19" s="6"/>
      <c r="G19" s="6"/>
      <c r="H19" s="6"/>
      <c r="I19" s="6"/>
      <c r="J19" s="6"/>
      <c r="K19" s="6"/>
      <c r="L19" s="5"/>
    </row>
    <row r="20" spans="1:12" ht="15.75" x14ac:dyDescent="0.25">
      <c r="A20" s="5"/>
      <c r="B20" s="5"/>
      <c r="C20" s="5"/>
      <c r="D20" s="5"/>
      <c r="E20" s="5"/>
      <c r="F20" s="6"/>
      <c r="G20" s="6"/>
      <c r="H20" s="6"/>
      <c r="I20" s="6"/>
      <c r="J20" s="6"/>
      <c r="K20" s="6"/>
      <c r="L20" s="5"/>
    </row>
    <row r="21" spans="1:12" ht="15.75" x14ac:dyDescent="0.25">
      <c r="A21" s="36" t="s">
        <v>20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</sheetData>
  <mergeCells count="17">
    <mergeCell ref="A18:K18"/>
    <mergeCell ref="A21:L21"/>
    <mergeCell ref="A9:A10"/>
    <mergeCell ref="B9:B10"/>
    <mergeCell ref="C9:C10"/>
    <mergeCell ref="D9:D10"/>
    <mergeCell ref="E9:E10"/>
    <mergeCell ref="I9:I10"/>
    <mergeCell ref="A11:L11"/>
    <mergeCell ref="A16:K16"/>
    <mergeCell ref="A7:L7"/>
    <mergeCell ref="A8:L8"/>
    <mergeCell ref="A2:L2"/>
    <mergeCell ref="A5:B5"/>
    <mergeCell ref="C5:L5"/>
    <mergeCell ref="A6:B6"/>
    <mergeCell ref="C6:L6"/>
  </mergeCells>
  <pageMargins left="0.24027777777777801" right="0.24027777777777801" top="0.05" bottom="0.209722222222222" header="0.51180555555555496" footer="0.51180555555555496"/>
  <pageSetup paperSize="9" scale="62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2014-05-23T17:45:00Z</cp:lastPrinted>
  <dcterms:created xsi:type="dcterms:W3CDTF">2014-01-17T11:35:00Z</dcterms:created>
  <dcterms:modified xsi:type="dcterms:W3CDTF">2026-07-20T07:23:57Z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  <property fmtid="{D5CDD505-2E9C-101B-9397-08002B2CF9AE}" pid="5" name="ICV">
    <vt:lpwstr>6888D4E79C1A4809AEC42705FBBE872C_12</vt:lpwstr>
  </property>
</Properties>
</file>