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60" windowWidth="15480" windowHeight="8130" tabRatio="622"/>
  </bookViews>
  <sheets>
    <sheet name="Расчет цены" sheetId="1" r:id="rId1"/>
  </sheets>
  <definedNames>
    <definedName name="__xlnm.Print_Area_1">'Расчет цены'!$A$1:$R$16</definedName>
    <definedName name="_xlnm.Print_Area" localSheetId="0">'Расчет цены'!$A$2:$R$16</definedName>
  </definedNames>
  <calcPr calcId="145621"/>
</workbook>
</file>

<file path=xl/calcChain.xml><?xml version="1.0" encoding="utf-8"?>
<calcChain xmlns="http://schemas.openxmlformats.org/spreadsheetml/2006/main">
  <c r="M7" i="1" l="1"/>
  <c r="O7" i="1"/>
  <c r="L7" i="1"/>
  <c r="P7" i="1" s="1"/>
  <c r="Q7" i="1" l="1"/>
  <c r="N7" i="1"/>
  <c r="R8" i="1" l="1"/>
</calcChain>
</file>

<file path=xl/sharedStrings.xml><?xml version="1.0" encoding="utf-8"?>
<sst xmlns="http://schemas.openxmlformats.org/spreadsheetml/2006/main" count="32" uniqueCount="30">
  <si>
    <t>№</t>
  </si>
  <si>
    <t>Ед. изм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</si>
  <si>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</si>
  <si>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</si>
  <si>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</si>
  <si>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</si>
  <si>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</si>
  <si>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</si>
  <si>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</si>
  <si>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ИТОГО:</t>
  </si>
  <si>
    <t>В результате проведенного расчета Н(М)ЦК контракта составила:</t>
  </si>
  <si>
    <t>Н(М)ЦК определяемая методом сопоставимых рыночных цен (анализа рынка)*</t>
  </si>
  <si>
    <t>Н(М)ЦК контракта с учетом округления цены за единицу (руб.)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</si>
  <si>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</si>
  <si>
    <t>Коммерческие предложения</t>
  </si>
  <si>
    <t>ФИО</t>
  </si>
  <si>
    <t xml:space="preserve">Кол-во </t>
  </si>
  <si>
    <t xml:space="preserve">Средняя арифметическая цена за единицу     &lt;ц&gt; </t>
  </si>
  <si>
    <t>Расчет Н(М)ЦК по формуле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комлекта</t>
  </si>
  <si>
    <t>Обоснование начальной (максимальной) цены контракта (Н(М)ЦК)</t>
  </si>
  <si>
    <t xml:space="preserve">                          </t>
  </si>
  <si>
    <t>шт</t>
  </si>
  <si>
    <t>Наименование объекта</t>
  </si>
  <si>
    <t>коэффициент вариации цен V (%)  (не должен превышать 33%)</t>
  </si>
  <si>
    <t>руб.</t>
  </si>
  <si>
    <t>Поставщик №1          Вх. № 003538 от 27.01.2026</t>
  </si>
  <si>
    <t>Шина пневматическая для легкового автомобиля 215/60 R16 летняя</t>
  </si>
  <si>
    <t>Поставщик №2          Вх. № 003536 от 27.01.2026</t>
  </si>
  <si>
    <t>Поставщик №3          Вх. № 003534 от 27.01.2026</t>
  </si>
  <si>
    <t>Начальная (максимальная) цена Контракта сформирована с учетом НДС 22%.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</si>
</sst>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" fontId="5" fillId="2" borderId="0" xfId="1" applyNumberFormat="1" applyFont="1" applyFill="1" applyAlignment="1">
      <alignment horizontal="center" vertical="top"/>
    </xf>
    <xf numFmtId="0" fontId="6" fillId="2" borderId="0" xfId="1" applyFont="1" applyFill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center" vertical="top" wrapText="1"/>
    </xf>
    <xf numFmtId="0" fontId="6" fillId="2" borderId="0" xfId="1" applyFont="1" applyFill="1" applyAlignment="1" applyProtection="1">
      <alignment horizontal="left" vertical="top" wrapText="1"/>
      <protection locked="0"/>
    </xf>
    <xf numFmtId="0" fontId="2" fillId="2" borderId="6" xfId="1" applyFont="1" applyFill="1" applyBorder="1" applyAlignment="1">
      <alignment horizontal="center" vertical="top" wrapText="1"/>
    </xf>
    <xf numFmtId="2" fontId="2" fillId="2" borderId="6" xfId="1" applyNumberFormat="1" applyFont="1" applyFill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2" fillId="2" borderId="7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right" vertical="top" wrapText="1"/>
    </xf>
    <xf numFmtId="0" fontId="3" fillId="2" borderId="12" xfId="1" applyFont="1" applyFill="1" applyBorder="1" applyAlignment="1">
      <alignment horizontal="right"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vertical="top"/>
    </xf>
    <xf numFmtId="0" fontId="3" fillId="2" borderId="0" xfId="1" applyFont="1" applyFill="1" applyBorder="1" applyAlignment="1">
      <alignment horizontal="right" vertical="top"/>
    </xf>
    <xf numFmtId="0" fontId="3" fillId="2" borderId="0" xfId="1" applyFont="1" applyFill="1" applyBorder="1" applyAlignment="1">
      <alignment vertical="top"/>
    </xf>
    <xf numFmtId="2" fontId="3" fillId="2" borderId="0" xfId="1" applyNumberFormat="1" applyFont="1" applyFill="1" applyBorder="1" applyAlignment="1">
      <alignment vertical="top"/>
    </xf>
    <xf numFmtId="0" fontId="8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 applyProtection="1">
      <alignment vertical="top"/>
      <protection locked="0"/>
    </xf>
    <xf numFmtId="165" fontId="9" fillId="2" borderId="0" xfId="1" applyNumberFormat="1" applyFont="1" applyFill="1" applyAlignment="1" applyProtection="1">
      <alignment horizontal="center" vertical="top"/>
      <protection locked="0"/>
    </xf>
    <xf numFmtId="0" fontId="6" fillId="2" borderId="0" xfId="1" applyFont="1" applyFill="1" applyAlignment="1" applyProtection="1">
      <alignment vertical="top"/>
      <protection locked="0"/>
    </xf>
    <xf numFmtId="0" fontId="5" fillId="2" borderId="0" xfId="1" applyFont="1" applyFill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right" vertical="top"/>
      <protection locked="0"/>
    </xf>
    <xf numFmtId="0" fontId="6" fillId="2" borderId="0" xfId="1" applyFont="1" applyFill="1" applyAlignment="1">
      <alignment vertical="top"/>
    </xf>
    <xf numFmtId="0" fontId="9" fillId="2" borderId="0" xfId="1" applyFont="1" applyFill="1" applyAlignment="1" applyProtection="1">
      <alignment vertical="top" wrapText="1"/>
      <protection locked="0"/>
    </xf>
    <xf numFmtId="0" fontId="6" fillId="2" borderId="0" xfId="1" applyFont="1" applyFill="1" applyAlignment="1" applyProtection="1">
      <alignment horizontal="center" vertical="top" wrapText="1"/>
      <protection locked="0"/>
    </xf>
    <xf numFmtId="0" fontId="3" fillId="2" borderId="0" xfId="1" applyFont="1" applyFill="1" applyAlignment="1" applyProtection="1">
      <alignment horizontal="center" vertical="top" wrapText="1"/>
      <protection locked="0"/>
    </xf>
    <xf numFmtId="0" fontId="9" fillId="2" borderId="0" xfId="1" applyFont="1" applyFill="1" applyBorder="1" applyAlignment="1">
      <alignment horizontal="center" vertical="top"/>
    </xf>
    <xf numFmtId="0" fontId="6" fillId="2" borderId="0" xfId="1" applyFont="1" applyFill="1" applyBorder="1" applyAlignment="1">
      <alignment vertical="top"/>
    </xf>
    <xf numFmtId="0" fontId="6" fillId="2" borderId="0" xfId="1" applyFont="1" applyFill="1" applyBorder="1" applyAlignment="1">
      <alignment horizontal="center" vertical="top"/>
    </xf>
    <xf numFmtId="0" fontId="6" fillId="2" borderId="0" xfId="1" applyFont="1" applyFill="1" applyBorder="1" applyAlignment="1" applyProtection="1">
      <alignment vertical="top"/>
      <protection locked="0"/>
    </xf>
    <xf numFmtId="0" fontId="9" fillId="2" borderId="0" xfId="1" applyFont="1" applyFill="1" applyBorder="1" applyAlignment="1" applyProtection="1">
      <alignment vertical="top" wrapText="1"/>
      <protection locked="0"/>
    </xf>
    <xf numFmtId="0" fontId="5" fillId="2" borderId="0" xfId="1" applyFont="1" applyFill="1" applyBorder="1" applyAlignment="1" applyProtection="1">
      <alignment vertical="top" wrapText="1"/>
      <protection locked="0"/>
    </xf>
    <xf numFmtId="0" fontId="8" fillId="2" borderId="0" xfId="1" applyFont="1" applyFill="1" applyAlignment="1">
      <alignment vertical="top"/>
    </xf>
    <xf numFmtId="0" fontId="3" fillId="2" borderId="8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  <protection locked="0"/>
    </xf>
    <xf numFmtId="0" fontId="2" fillId="2" borderId="0" xfId="1" applyFont="1" applyFill="1" applyAlignment="1">
      <alignment horizontal="center" vertical="top"/>
    </xf>
    <xf numFmtId="0" fontId="3" fillId="2" borderId="6" xfId="1" applyFont="1" applyFill="1" applyBorder="1" applyAlignment="1">
      <alignment horizontal="justify" vertical="top" wrapText="1"/>
    </xf>
    <xf numFmtId="0" fontId="3" fillId="2" borderId="6" xfId="1" applyFont="1" applyFill="1" applyBorder="1" applyAlignment="1">
      <alignment horizontal="center" vertical="top" wrapText="1"/>
    </xf>
    <xf numFmtId="164" fontId="2" fillId="2" borderId="6" xfId="1" applyNumberFormat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/>
    </xf>
    <xf numFmtId="2" fontId="14" fillId="2" borderId="6" xfId="1" applyNumberFormat="1" applyFont="1" applyFill="1" applyBorder="1" applyAlignment="1">
      <alignment horizontal="center" vertical="top" wrapText="1"/>
    </xf>
    <xf numFmtId="4" fontId="15" fillId="2" borderId="0" xfId="1" applyNumberFormat="1" applyFont="1" applyFill="1" applyBorder="1" applyAlignment="1">
      <alignment horizontal="center" vertical="top"/>
    </xf>
    <xf numFmtId="4" fontId="16" fillId="2" borderId="14" xfId="1" applyNumberFormat="1" applyFont="1" applyFill="1" applyBorder="1" applyAlignment="1">
      <alignment horizontal="center" vertical="top" wrapText="1"/>
    </xf>
    <xf numFmtId="0" fontId="13" fillId="2" borderId="0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2" fontId="14" fillId="2" borderId="0" xfId="1" applyNumberFormat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vertical="top"/>
    </xf>
    <xf numFmtId="0" fontId="10" fillId="2" borderId="1" xfId="1" applyFont="1" applyFill="1" applyBorder="1" applyAlignment="1">
      <alignment horizontal="center" vertical="top" wrapText="1"/>
    </xf>
    <xf numFmtId="2" fontId="10" fillId="2" borderId="6" xfId="1" applyNumberFormat="1" applyFont="1" applyFill="1" applyBorder="1" applyAlignment="1">
      <alignment horizontal="center" vertical="top" wrapText="1"/>
    </xf>
    <xf numFmtId="2" fontId="10" fillId="2" borderId="0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2" fontId="2" fillId="2" borderId="2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wrapText="1"/>
    </xf>
    <xf numFmtId="0" fontId="3" fillId="2" borderId="10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3" fillId="2" borderId="13" xfId="1" applyFont="1" applyFill="1" applyBorder="1" applyAlignment="1">
      <alignment horizontal="center" wrapText="1"/>
    </xf>
    <xf numFmtId="0" fontId="3" fillId="2" borderId="0" xfId="1" applyFont="1" applyFill="1" applyBorder="1" applyAlignment="1" applyProtection="1">
      <alignment horizontal="left" vertical="top" wrapText="1"/>
      <protection locked="0"/>
    </xf>
    <xf numFmtId="0" fontId="11" fillId="2" borderId="3" xfId="1" applyFont="1" applyFill="1" applyBorder="1" applyAlignment="1">
      <alignment horizontal="center" vertical="top" wrapText="1"/>
    </xf>
    <xf numFmtId="0" fontId="4" fillId="2" borderId="0" xfId="1" applyFont="1" applyFill="1" applyAlignment="1" applyProtection="1">
      <alignment vertical="top"/>
      <protection locked="0"/>
    </xf>
    <xf numFmtId="0" fontId="2" fillId="2" borderId="0" xfId="1" applyFont="1" applyFill="1" applyAlignment="1">
      <alignment horizontal="left" vertical="top" wrapText="1"/>
    </xf>
    <xf numFmtId="2" fontId="16" fillId="2" borderId="6" xfId="1" applyNumberFormat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5</xdr:row>
      <xdr:rowOff>952500</xdr:rowOff>
    </xdr:from>
    <xdr:to>
      <xdr:col>14</xdr:col>
      <xdr:colOff>28575</xdr:colOff>
      <xdr:row>5</xdr:row>
      <xdr:rowOff>1295400</xdr:rowOff>
    </xdr:to>
    <xdr:pic>
      <xdr:nvPicPr>
        <xdr:cNvPr id="1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87075" y="2181225"/>
          <a:ext cx="1028700" cy="3429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47625</xdr:colOff>
      <xdr:row>5</xdr:row>
      <xdr:rowOff>914400</xdr:rowOff>
    </xdr:from>
    <xdr:to>
      <xdr:col>12</xdr:col>
      <xdr:colOff>809625</xdr:colOff>
      <xdr:row>5</xdr:row>
      <xdr:rowOff>1352550</xdr:rowOff>
    </xdr:to>
    <xdr:pic>
      <xdr:nvPicPr>
        <xdr:cNvPr id="1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77450" y="2143125"/>
          <a:ext cx="762000" cy="4381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33058</xdr:colOff>
      <xdr:row>5</xdr:row>
      <xdr:rowOff>2796988</xdr:rowOff>
    </xdr:from>
    <xdr:to>
      <xdr:col>14</xdr:col>
      <xdr:colOff>1023658</xdr:colOff>
      <xdr:row>5</xdr:row>
      <xdr:rowOff>3158938</xdr:rowOff>
    </xdr:to>
    <xdr:pic>
      <xdr:nvPicPr>
        <xdr:cNvPr id="13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7558" y="4092388"/>
          <a:ext cx="990600" cy="3619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38100</xdr:colOff>
      <xdr:row>5</xdr:row>
      <xdr:rowOff>2409825</xdr:rowOff>
    </xdr:from>
    <xdr:to>
      <xdr:col>14</xdr:col>
      <xdr:colOff>180975</xdr:colOff>
      <xdr:row>5</xdr:row>
      <xdr:rowOff>2638425</xdr:rowOff>
    </xdr:to>
    <xdr:pic>
      <xdr:nvPicPr>
        <xdr:cNvPr id="13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72600" y="3705225"/>
          <a:ext cx="142875" cy="2286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Y17"/>
  <sheetViews>
    <sheetView tabSelected="1" zoomScale="90" zoomScaleNormal="90" zoomScaleSheetLayoutView="85" workbookViewId="0">
      <selection activeCell="A10" sqref="A10:R10"/>
    </sheetView>
  </sheetViews>
  <sheetFormatPr defaultColWidth="10.140625" defaultRowHeight="12.75" x14ac:dyDescent="0.2"/>
  <cols>
    <col min="1" max="1" width="5.85546875" style="39" customWidth="1"/>
    <col min="2" max="2" width="35.28515625" style="12" customWidth="1"/>
    <col min="3" max="3" width="6.7109375" style="12" customWidth="1"/>
    <col min="4" max="4" width="9.5703125" style="12" customWidth="1"/>
    <col min="5" max="5" width="13.7109375" style="35" customWidth="1"/>
    <col min="6" max="7" width="13.28515625" style="35" customWidth="1"/>
    <col min="8" max="11" width="0" style="12" hidden="1" customWidth="1"/>
    <col min="12" max="12" width="17.140625" style="12" customWidth="1"/>
    <col min="13" max="13" width="12.140625" style="12" customWidth="1"/>
    <col min="14" max="14" width="15.7109375" style="12" customWidth="1"/>
    <col min="15" max="15" width="15.5703125" style="12" customWidth="1"/>
    <col min="16" max="16" width="19" style="12" customWidth="1"/>
    <col min="17" max="17" width="14" style="12" customWidth="1"/>
    <col min="18" max="18" width="23.28515625" style="12" customWidth="1"/>
    <col min="19" max="19" width="7.28515625" style="12" customWidth="1"/>
    <col min="20" max="20" width="4.7109375" style="12" customWidth="1"/>
    <col min="21" max="21" width="9.5703125" style="12" customWidth="1"/>
    <col min="22" max="23" width="10.140625" style="12"/>
    <col min="24" max="24" width="12.85546875" style="12" customWidth="1"/>
    <col min="25" max="25" width="14" style="12" customWidth="1"/>
    <col min="26" max="16384" width="10.140625" style="12"/>
  </cols>
  <sheetData>
    <row r="2" spans="1:25" ht="8.25" customHeight="1" x14ac:dyDescent="0.2">
      <c r="A2" s="36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57"/>
      <c r="P2" s="57"/>
      <c r="Q2" s="57"/>
      <c r="R2" s="58"/>
    </row>
    <row r="3" spans="1:25" ht="24" customHeight="1" x14ac:dyDescent="0.2">
      <c r="A3" s="37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59"/>
      <c r="P3" s="59"/>
      <c r="Q3" s="59"/>
      <c r="R3" s="60"/>
    </row>
    <row r="4" spans="1:25" ht="26.25" customHeight="1" x14ac:dyDescent="0.2">
      <c r="A4" s="62" t="s">
        <v>19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5" ht="30.75" customHeight="1" x14ac:dyDescent="0.2">
      <c r="A5" s="54" t="s">
        <v>0</v>
      </c>
      <c r="B5" s="55" t="s">
        <v>22</v>
      </c>
      <c r="C5" s="54" t="s">
        <v>1</v>
      </c>
      <c r="D5" s="54" t="s">
        <v>16</v>
      </c>
      <c r="E5" s="54" t="s">
        <v>14</v>
      </c>
      <c r="F5" s="54"/>
      <c r="G5" s="54"/>
      <c r="H5" s="69" t="s">
        <v>2</v>
      </c>
      <c r="I5" s="69"/>
      <c r="J5" s="69"/>
      <c r="K5" s="54" t="s">
        <v>3</v>
      </c>
      <c r="L5" s="56" t="s">
        <v>4</v>
      </c>
      <c r="M5" s="56"/>
      <c r="N5" s="56"/>
      <c r="O5" s="54" t="s">
        <v>11</v>
      </c>
      <c r="P5" s="54"/>
      <c r="Q5" s="54"/>
      <c r="R5" s="54"/>
    </row>
    <row r="6" spans="1:25" ht="269.25" customHeight="1" x14ac:dyDescent="0.2">
      <c r="A6" s="55"/>
      <c r="B6" s="55"/>
      <c r="C6" s="68"/>
      <c r="D6" s="68"/>
      <c r="E6" s="51" t="s">
        <v>25</v>
      </c>
      <c r="F6" s="51" t="s">
        <v>27</v>
      </c>
      <c r="G6" s="51" t="s">
        <v>28</v>
      </c>
      <c r="H6" s="3" t="s">
        <v>5</v>
      </c>
      <c r="I6" s="3" t="s">
        <v>5</v>
      </c>
      <c r="J6" s="3" t="s">
        <v>5</v>
      </c>
      <c r="K6" s="55"/>
      <c r="L6" s="3" t="s">
        <v>17</v>
      </c>
      <c r="M6" s="3" t="s">
        <v>6</v>
      </c>
      <c r="N6" s="3" t="s">
        <v>23</v>
      </c>
      <c r="O6" s="3" t="s">
        <v>18</v>
      </c>
      <c r="P6" s="3" t="s">
        <v>7</v>
      </c>
      <c r="Q6" s="3" t="s">
        <v>8</v>
      </c>
      <c r="R6" s="3" t="s">
        <v>12</v>
      </c>
      <c r="U6" s="48"/>
      <c r="W6" s="47"/>
      <c r="X6" s="47"/>
      <c r="Y6" s="47"/>
    </row>
    <row r="7" spans="1:25" ht="28.5" customHeight="1" x14ac:dyDescent="0.2">
      <c r="A7" s="5">
        <v>1</v>
      </c>
      <c r="B7" s="7" t="s">
        <v>26</v>
      </c>
      <c r="C7" s="5" t="s">
        <v>21</v>
      </c>
      <c r="D7" s="5">
        <v>4</v>
      </c>
      <c r="E7" s="52">
        <v>16000</v>
      </c>
      <c r="F7" s="52">
        <v>40080</v>
      </c>
      <c r="G7" s="52">
        <v>40400</v>
      </c>
      <c r="H7" s="5"/>
      <c r="I7" s="5"/>
      <c r="J7" s="5"/>
      <c r="K7" s="5"/>
      <c r="L7" s="6">
        <f>AVERAGE(E7:G7)</f>
        <v>32160</v>
      </c>
      <c r="M7" s="6">
        <f>STDEVA(E7:G7)</f>
        <v>13995.88510955988</v>
      </c>
      <c r="N7" s="6">
        <f>M7/L7*100</f>
        <v>43.519543251119032</v>
      </c>
      <c r="O7" s="6">
        <f>((D7/3)*(SUM(E7:G7)))</f>
        <v>128640</v>
      </c>
      <c r="P7" s="5">
        <f>ROUND(L7,2)</f>
        <v>32160</v>
      </c>
      <c r="Q7" s="5">
        <f>P7</f>
        <v>32160</v>
      </c>
      <c r="R7" s="8">
        <v>32160</v>
      </c>
      <c r="U7" s="53"/>
      <c r="W7" s="48"/>
      <c r="X7" s="48"/>
      <c r="Y7" s="48"/>
    </row>
    <row r="8" spans="1:25" ht="15.75" customHeight="1" x14ac:dyDescent="0.2">
      <c r="A8" s="5"/>
      <c r="B8" s="40"/>
      <c r="C8" s="41"/>
      <c r="D8" s="41"/>
      <c r="E8" s="44"/>
      <c r="F8" s="44"/>
      <c r="G8" s="44"/>
      <c r="H8" s="6"/>
      <c r="I8" s="6"/>
      <c r="J8" s="6"/>
      <c r="K8" s="6"/>
      <c r="L8" s="42"/>
      <c r="M8" s="43"/>
      <c r="N8" s="43"/>
      <c r="O8" s="65" t="s">
        <v>9</v>
      </c>
      <c r="P8" s="65"/>
      <c r="Q8" s="65"/>
      <c r="R8" s="46">
        <f>SUM(R7:R7)</f>
        <v>32160</v>
      </c>
      <c r="W8" s="49"/>
      <c r="X8" s="49"/>
      <c r="Y8" s="49"/>
    </row>
    <row r="9" spans="1:25" ht="24.75" customHeight="1" x14ac:dyDescent="0.2">
      <c r="A9" s="66" t="s">
        <v>10</v>
      </c>
      <c r="B9" s="66"/>
      <c r="C9" s="66"/>
      <c r="D9" s="66"/>
      <c r="E9" s="66"/>
      <c r="F9" s="66"/>
      <c r="G9" s="66"/>
      <c r="H9" s="66"/>
      <c r="I9" s="66"/>
      <c r="J9" s="66"/>
      <c r="K9" s="13"/>
      <c r="L9" s="45">
        <v>32160</v>
      </c>
      <c r="M9" s="14" t="s">
        <v>24</v>
      </c>
      <c r="N9" s="14"/>
      <c r="O9" s="14" t="s">
        <v>20</v>
      </c>
      <c r="P9" s="14"/>
      <c r="Q9" s="14"/>
      <c r="R9" s="15"/>
      <c r="W9" s="50"/>
      <c r="X9" s="50"/>
      <c r="Y9" s="50"/>
    </row>
    <row r="10" spans="1:25" ht="35.25" customHeight="1" x14ac:dyDescent="0.2">
      <c r="A10" s="67" t="s">
        <v>13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W10" s="50"/>
      <c r="X10" s="50"/>
      <c r="Y10" s="50"/>
    </row>
    <row r="11" spans="1:25" ht="18" customHeight="1" x14ac:dyDescent="0.2">
      <c r="A11" s="64" t="s">
        <v>29</v>
      </c>
      <c r="B11" s="64"/>
      <c r="C11" s="64"/>
      <c r="D11" s="64"/>
      <c r="E11" s="64"/>
      <c r="F11" s="64"/>
      <c r="G11" s="16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25" s="20" customFormat="1" ht="4.5" customHeight="1" x14ac:dyDescent="0.2">
      <c r="A12" s="19"/>
      <c r="B12" s="12"/>
      <c r="C12" s="17"/>
      <c r="D12" s="17"/>
      <c r="E12" s="18"/>
      <c r="F12" s="18"/>
      <c r="G12" s="18"/>
      <c r="H12" s="12"/>
      <c r="I12" s="12"/>
      <c r="J12" s="12"/>
      <c r="K12" s="12"/>
      <c r="L12" s="19"/>
      <c r="M12" s="17"/>
      <c r="N12" s="17"/>
      <c r="O12" s="17"/>
      <c r="P12" s="12"/>
      <c r="Q12" s="12"/>
      <c r="R12" s="12"/>
    </row>
    <row r="13" spans="1:25" s="20" customFormat="1" ht="119.25" customHeight="1" x14ac:dyDescent="0.2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5" s="20" customFormat="1" ht="11.25" customHeight="1" x14ac:dyDescent="0.2">
      <c r="A14" s="27"/>
      <c r="B14" s="4"/>
      <c r="C14" s="4"/>
      <c r="D14" s="25"/>
      <c r="E14" s="26"/>
      <c r="F14" s="21"/>
      <c r="G14" s="21"/>
      <c r="H14" s="22"/>
      <c r="I14" s="22"/>
      <c r="J14" s="22"/>
      <c r="K14" s="22"/>
      <c r="L14" s="27"/>
      <c r="M14" s="28"/>
      <c r="N14" s="28"/>
      <c r="O14" s="28"/>
      <c r="P14" s="24"/>
      <c r="Q14" s="1"/>
    </row>
    <row r="15" spans="1:25" s="20" customFormat="1" ht="15.75" customHeight="1" x14ac:dyDescent="0.2">
      <c r="A15" s="63"/>
      <c r="B15" s="63"/>
      <c r="C15" s="63"/>
      <c r="D15" s="63"/>
      <c r="E15" s="63"/>
      <c r="F15" s="63"/>
      <c r="G15" s="29"/>
      <c r="H15" s="30"/>
      <c r="I15" s="30"/>
      <c r="J15" s="30"/>
      <c r="K15" s="30"/>
      <c r="L15" s="31"/>
      <c r="M15" s="14"/>
      <c r="N15" s="14"/>
      <c r="O15" s="17"/>
      <c r="P15" s="12"/>
      <c r="Q15" s="12"/>
      <c r="R15" s="12"/>
    </row>
    <row r="16" spans="1:25" ht="18.75" x14ac:dyDescent="0.2">
      <c r="A16" s="38"/>
      <c r="B16" s="2"/>
      <c r="C16" s="32"/>
      <c r="D16" s="32"/>
      <c r="E16" s="33"/>
      <c r="F16" s="21"/>
      <c r="G16" s="21"/>
      <c r="H16" s="32"/>
      <c r="I16" s="32"/>
      <c r="J16" s="32"/>
      <c r="K16" s="32"/>
      <c r="L16" s="22"/>
      <c r="M16" s="34"/>
      <c r="N16" s="34"/>
      <c r="O16" s="23"/>
      <c r="P16" s="20"/>
      <c r="Q16" s="20"/>
      <c r="R16" s="20"/>
    </row>
    <row r="17" spans="9:9" x14ac:dyDescent="0.2">
      <c r="I17" s="12" t="s">
        <v>15</v>
      </c>
    </row>
  </sheetData>
  <sheetProtection selectLockedCells="1" selectUnlockedCells="1"/>
  <mergeCells count="17">
    <mergeCell ref="A15:F15"/>
    <mergeCell ref="A11:F11"/>
    <mergeCell ref="O5:R5"/>
    <mergeCell ref="O8:Q8"/>
    <mergeCell ref="A9:J9"/>
    <mergeCell ref="A10:R10"/>
    <mergeCell ref="A5:A6"/>
    <mergeCell ref="B5:B6"/>
    <mergeCell ref="C5:C6"/>
    <mergeCell ref="D5:D6"/>
    <mergeCell ref="E5:G5"/>
    <mergeCell ref="H5:J5"/>
    <mergeCell ref="K5:K6"/>
    <mergeCell ref="L5:N5"/>
    <mergeCell ref="O2:R3"/>
    <mergeCell ref="A13:R13"/>
    <mergeCell ref="A4:R4"/>
  </mergeCells>
  <phoneticPr fontId="0" type="noConversion"/>
  <pageMargins left="0.28999999999999998" right="0.70866141732283472" top="0.74803149606299213" bottom="0.96" header="0.31496062992125984" footer="0.31496062992125984"/>
  <pageSetup paperSize="9" scale="60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__xlnm.Print_Area_1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Симакова Наталия Ивановна</cp:lastModifiedBy>
  <cp:lastPrinted>2024-03-18T11:56:16Z</cp:lastPrinted>
  <dcterms:created xsi:type="dcterms:W3CDTF">2014-02-17T08:31:45Z</dcterms:created>
  <dcterms:modified xsi:type="dcterms:W3CDTF">2026-04-09T06:46:36Z</dcterms:modified>
</cp:coreProperties>
</file>