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8" i="1"/>
  <c r="L8" s="1"/>
  <c r="J9"/>
  <c r="L9" s="1"/>
  <c r="J10"/>
  <c r="L10" s="1"/>
  <c r="J11"/>
  <c r="L11" s="1"/>
  <c r="I8"/>
  <c r="H8" s="1"/>
  <c r="K8" s="1"/>
  <c r="I9"/>
  <c r="H9" s="1"/>
  <c r="K9" s="1"/>
  <c r="I10"/>
  <c r="H10" s="1"/>
  <c r="K10" s="1"/>
  <c r="I11"/>
  <c r="H11" s="1"/>
  <c r="K11" s="1"/>
</calcChain>
</file>

<file path=xl/sharedStrings.xml><?xml version="1.0" encoding="utf-8"?>
<sst xmlns="http://schemas.openxmlformats.org/spreadsheetml/2006/main" count="28" uniqueCount="27">
  <si>
    <t>№ п/п</t>
  </si>
  <si>
    <t>Наименование и основные характеристики объекта закупки</t>
  </si>
  <si>
    <t>Ед. изм.</t>
  </si>
  <si>
    <t>Кол-во</t>
  </si>
  <si>
    <t>Источник информации для определения НМЦ (цена,руб.)</t>
  </si>
  <si>
    <t>σ</t>
  </si>
  <si>
    <t>НМЦ (средняя цена, руб.)</t>
  </si>
  <si>
    <t>Цена товара минимальная</t>
  </si>
  <si>
    <t>Коэф.вариации V</t>
  </si>
  <si>
    <t>Сумма (руб.)</t>
  </si>
  <si>
    <t>шт</t>
  </si>
  <si>
    <t>Инициатор закупки</t>
  </si>
  <si>
    <t>Расчет и обоснование цены договора</t>
  </si>
  <si>
    <t>на поставку ТМЦ</t>
  </si>
  <si>
    <t>Используемый метод определения цены контракта с обоснованием: Начальная (максимальная) цена контракта сформирована методом сопоставимых рыночных цен (анализа рынка) в результате изучения функционирующего рынка, проведенного Заказчиком. Источником информации для установления начальной (максимальной) цены контракта являются коммерческие предложения.</t>
  </si>
  <si>
    <t>Начальник ФКУ БМТ и ВС УФСИН Росиии по КБР                                                                                                                                                                                                                                                  подполковник внутренней службы                                                                                                                                                             З.А. Кашежев</t>
  </si>
  <si>
    <t>Светодиодный светильник 95 Вт</t>
  </si>
  <si>
    <t>Светодиодный светильник 55 Вт</t>
  </si>
  <si>
    <t>Колер для краски</t>
  </si>
  <si>
    <t>кг</t>
  </si>
  <si>
    <t>л</t>
  </si>
  <si>
    <t>ООО "Холам"  Вх-8/ТО-41-488 от 26.08.2026г.</t>
  </si>
  <si>
    <t>ИП Шериева З.Т.  Вх- 8/ТО-41-490 от 26.08.2026г.</t>
  </si>
  <si>
    <t>ООО "ТриС"  Вх- 8/ТО-41-489 от 26.08.2026г.</t>
  </si>
  <si>
    <t xml:space="preserve">Краска </t>
  </si>
  <si>
    <t>лейтенант в/с</t>
  </si>
  <si>
    <t>М.Н. Жангуланов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</si>
</sst>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4">
    <font>
      <sz val="11"/>
      <color theme="1"/>
      <name val="Cambria"/>
      <charset val="1"/>
    </font>
    <font>
      <b/>
      <sz val="11"/>
      <color theme="1"/>
      <name val="Times New Roman"/>
      <charset val="1"/>
    </font>
    <font>
      <sz val="11"/>
      <color theme="1"/>
      <name val="Times New Roman"/>
      <charset val="1"/>
    </font>
    <font>
      <sz val="12"/>
      <color theme="1"/>
      <name val="Times New Roman"/>
      <charset val="1"/>
    </font>
    <font>
      <sz val="11"/>
      <name val="Times New Roman"/>
      <charset val="1"/>
    </font>
    <font>
      <sz val="10"/>
      <color theme="1"/>
      <name val="Times New Roman"/>
      <charset val="1"/>
    </font>
    <font>
      <sz val="11"/>
      <color rgb="FF262626"/>
      <name val="PT Astra Fact"/>
      <charset val="1"/>
    </font>
    <font>
      <sz val="11"/>
      <color rgb="FF000000"/>
      <name val="Times New Roman"/>
      <charset val="1"/>
    </font>
    <font>
      <sz val="12"/>
      <color theme="1"/>
      <name val="Cambria"/>
      <charset val="1"/>
    </font>
    <font>
      <sz val="12"/>
      <color theme="1"/>
      <name val="Times New Roman"/>
      <family val="1"/>
      <charset val="204"/>
    </font>
    <font>
      <u/>
      <sz val="9.35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.35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 applyFont="1" applyBorder="1" applyAlignment="1" applyProtection="1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/>
    <xf numFmtId="4" fontId="4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4" fontId="4" fillId="0" borderId="0" xfId="0" applyNumberFormat="1" applyFont="1" applyBorder="1" applyAlignment="1" applyProtection="1">
      <alignment horizontal="center" vertical="center" wrapText="1"/>
    </xf>
    <xf numFmtId="164" fontId="6" fillId="0" borderId="0" xfId="0" applyNumberFormat="1" applyFont="1" applyBorder="1" applyAlignment="1" applyProtection="1">
      <alignment horizontal="center" vertical="center" wrapText="1"/>
    </xf>
    <xf numFmtId="4" fontId="2" fillId="0" borderId="0" xfId="0" applyNumberFormat="1" applyFont="1" applyBorder="1" applyAlignment="1" applyProtection="1">
      <alignment horizontal="center" vertical="center" wrapText="1"/>
    </xf>
    <xf numFmtId="4" fontId="4" fillId="0" borderId="0" xfId="0" applyNumberFormat="1" applyFont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2" fontId="9" fillId="0" borderId="3" xfId="1" applyNumberFormat="1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4" fontId="12" fillId="0" borderId="0" xfId="0" applyNumberFormat="1" applyFont="1" applyBorder="1" applyAlignment="1" applyProtection="1">
      <alignment horizontal="center" vertical="center" wrapText="1"/>
    </xf>
    <xf numFmtId="4" fontId="11" fillId="0" borderId="0" xfId="0" applyNumberFormat="1" applyFont="1" applyBorder="1" applyAlignment="1" applyProtection="1">
      <alignment horizontal="center" vertical="center" wrapText="1"/>
    </xf>
    <xf numFmtId="4" fontId="12" fillId="0" borderId="0" xfId="0" applyNumberFormat="1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wrapText="1"/>
    </xf>
    <xf numFmtId="0" fontId="2" fillId="0" borderId="3" xfId="0" applyFont="1" applyBorder="1" applyAlignment="1" applyProtection="1">
      <alignment horizontal="center"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3" xfId="1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P5" sqref="P5"/>
    </sheetView>
  </sheetViews>
  <sheetFormatPr defaultColWidth="9.125" defaultRowHeight="12.75" customHeight="1"/>
  <cols>
    <col min="1" max="1" width="4" style="1" customWidth="1"/>
    <col min="2" max="2" width="15.75" style="1" customWidth="1"/>
    <col min="3" max="3" width="6.625" style="1" customWidth="1"/>
    <col min="4" max="4" width="7.125" style="1" customWidth="1"/>
    <col min="5" max="5" width="13" style="1" customWidth="1"/>
    <col min="6" max="6" width="12.625" style="1" customWidth="1"/>
    <col min="7" max="7" width="11.625" style="1" customWidth="1"/>
    <col min="8" max="8" width="6.875" style="1" customWidth="1"/>
    <col min="9" max="9" width="9" style="1" customWidth="1"/>
    <col min="10" max="10" width="14.75" style="1" customWidth="1"/>
    <col min="11" max="11" width="7.125" style="1" customWidth="1"/>
    <col min="12" max="12" width="8" style="1" customWidth="1"/>
  </cols>
  <sheetData>
    <row r="1" spans="1:13" ht="66.75" customHeight="1">
      <c r="A1" s="2"/>
      <c r="B1" s="3"/>
      <c r="C1" s="3"/>
      <c r="D1" s="3"/>
      <c r="E1" s="3"/>
      <c r="F1" s="3"/>
      <c r="G1" s="4"/>
      <c r="H1" s="29" t="s">
        <v>15</v>
      </c>
      <c r="I1" s="29"/>
      <c r="J1" s="29"/>
      <c r="K1" s="29"/>
      <c r="L1" s="29"/>
      <c r="M1" s="1"/>
    </row>
    <row r="2" spans="1:13" s="1" customFormat="1" ht="19.5" customHeight="1">
      <c r="A2" s="2"/>
      <c r="B2" s="3"/>
      <c r="C2" s="3"/>
      <c r="D2" s="3"/>
      <c r="E2" s="3"/>
      <c r="F2" s="3"/>
      <c r="G2" s="3"/>
      <c r="H2" s="29"/>
      <c r="I2" s="29"/>
      <c r="J2" s="29"/>
      <c r="K2" s="29"/>
      <c r="L2" s="29"/>
    </row>
    <row r="3" spans="1:13" s="1" customFormat="1" ht="16.5" customHeight="1">
      <c r="A3" s="30" t="s">
        <v>12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3" s="1" customFormat="1" ht="29.1" customHeight="1">
      <c r="A4" s="31" t="s">
        <v>13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3" s="1" customFormat="1" ht="48.75" customHeight="1">
      <c r="A5" s="32" t="s">
        <v>14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3" s="3" customFormat="1" ht="35.25" customHeight="1">
      <c r="A6" s="25" t="s">
        <v>0</v>
      </c>
      <c r="B6" s="25" t="s">
        <v>1</v>
      </c>
      <c r="C6" s="25" t="s">
        <v>2</v>
      </c>
      <c r="D6" s="25" t="s">
        <v>3</v>
      </c>
      <c r="E6" s="25" t="s">
        <v>4</v>
      </c>
      <c r="F6" s="25"/>
      <c r="G6" s="25"/>
      <c r="H6" s="25" t="s">
        <v>5</v>
      </c>
      <c r="I6" s="25" t="s">
        <v>6</v>
      </c>
      <c r="J6" s="33" t="s">
        <v>7</v>
      </c>
      <c r="K6" s="25" t="s">
        <v>8</v>
      </c>
      <c r="L6" s="25" t="s">
        <v>9</v>
      </c>
    </row>
    <row r="7" spans="1:13" s="3" customFormat="1" ht="38.25" customHeight="1">
      <c r="A7" s="25"/>
      <c r="B7" s="25"/>
      <c r="C7" s="25"/>
      <c r="D7" s="25"/>
      <c r="E7" s="34" t="s">
        <v>21</v>
      </c>
      <c r="F7" s="34" t="s">
        <v>22</v>
      </c>
      <c r="G7" s="35" t="s">
        <v>23</v>
      </c>
      <c r="H7" s="25"/>
      <c r="I7" s="25"/>
      <c r="J7" s="33"/>
      <c r="K7" s="25"/>
      <c r="L7" s="25"/>
    </row>
    <row r="8" spans="1:13" s="3" customFormat="1" ht="38.25" customHeight="1">
      <c r="A8" s="16">
        <v>1</v>
      </c>
      <c r="B8" s="17" t="s">
        <v>16</v>
      </c>
      <c r="C8" s="18" t="s">
        <v>10</v>
      </c>
      <c r="D8" s="19">
        <v>21</v>
      </c>
      <c r="E8" s="20">
        <v>1350</v>
      </c>
      <c r="F8" s="20">
        <v>1300</v>
      </c>
      <c r="G8" s="20">
        <v>1400</v>
      </c>
      <c r="H8" s="5">
        <f t="shared" ref="H8:H11" si="0">ROUND(SQRT(SUM(SUM(SUM(E8-I8)*SUM(E8-I8))+SUM(SUM(G8-I8)*SUM(G8-I8))+SUM(SUM(F8-I8)*SUM(F8-I8)))/2), 2)</f>
        <v>50</v>
      </c>
      <c r="I8" s="8">
        <f t="shared" ref="I8:I11" si="1">AVERAGE(E8:G8)</f>
        <v>1350</v>
      </c>
      <c r="J8" s="8">
        <f t="shared" ref="J8:J11" si="2">MIN(E8:G8)</f>
        <v>1300</v>
      </c>
      <c r="K8" s="8">
        <f t="shared" ref="K8:K11" si="3">ROUND(H8/I8*100, 2)</f>
        <v>3.7</v>
      </c>
      <c r="L8" s="5">
        <f t="shared" ref="L8:L11" si="4">D8*J8</f>
        <v>27300</v>
      </c>
    </row>
    <row r="9" spans="1:13" s="3" customFormat="1" ht="35.25" customHeight="1">
      <c r="A9" s="16">
        <v>2</v>
      </c>
      <c r="B9" s="17" t="s">
        <v>17</v>
      </c>
      <c r="C9" s="18" t="s">
        <v>10</v>
      </c>
      <c r="D9" s="18">
        <v>5</v>
      </c>
      <c r="E9" s="20">
        <v>1100</v>
      </c>
      <c r="F9" s="20">
        <v>1000</v>
      </c>
      <c r="G9" s="20">
        <v>1150</v>
      </c>
      <c r="H9" s="5">
        <f t="shared" si="0"/>
        <v>76.38</v>
      </c>
      <c r="I9" s="8">
        <f t="shared" si="1"/>
        <v>1083.3333333333333</v>
      </c>
      <c r="J9" s="8">
        <f t="shared" si="2"/>
        <v>1000</v>
      </c>
      <c r="K9" s="8">
        <f t="shared" si="3"/>
        <v>7.05</v>
      </c>
      <c r="L9" s="5">
        <f t="shared" si="4"/>
        <v>5000</v>
      </c>
    </row>
    <row r="10" spans="1:13" s="3" customFormat="1" ht="24.75" customHeight="1">
      <c r="A10" s="16">
        <v>3</v>
      </c>
      <c r="B10" s="17" t="s">
        <v>24</v>
      </c>
      <c r="C10" s="18" t="s">
        <v>19</v>
      </c>
      <c r="D10" s="18">
        <v>130</v>
      </c>
      <c r="E10" s="20">
        <v>160</v>
      </c>
      <c r="F10" s="20">
        <v>155</v>
      </c>
      <c r="G10" s="20">
        <v>165</v>
      </c>
      <c r="H10" s="5">
        <f t="shared" si="0"/>
        <v>5</v>
      </c>
      <c r="I10" s="8">
        <f t="shared" si="1"/>
        <v>160</v>
      </c>
      <c r="J10" s="8">
        <f t="shared" si="2"/>
        <v>155</v>
      </c>
      <c r="K10" s="8">
        <f t="shared" si="3"/>
        <v>3.13</v>
      </c>
      <c r="L10" s="5">
        <f t="shared" si="4"/>
        <v>20150</v>
      </c>
    </row>
    <row r="11" spans="1:13" s="3" customFormat="1" ht="31.5" customHeight="1">
      <c r="A11" s="16">
        <v>4</v>
      </c>
      <c r="B11" s="17" t="s">
        <v>18</v>
      </c>
      <c r="C11" s="18" t="s">
        <v>20</v>
      </c>
      <c r="D11" s="18">
        <v>6.5</v>
      </c>
      <c r="E11" s="20">
        <v>1550</v>
      </c>
      <c r="F11" s="20">
        <v>1500</v>
      </c>
      <c r="G11" s="20">
        <v>1600</v>
      </c>
      <c r="H11" s="5">
        <f t="shared" si="0"/>
        <v>50</v>
      </c>
      <c r="I11" s="8">
        <f t="shared" si="1"/>
        <v>1550</v>
      </c>
      <c r="J11" s="8">
        <f t="shared" si="2"/>
        <v>1500</v>
      </c>
      <c r="K11" s="8">
        <f t="shared" si="3"/>
        <v>3.23</v>
      </c>
      <c r="L11" s="5">
        <f t="shared" si="4"/>
        <v>9750</v>
      </c>
    </row>
    <row r="12" spans="1:13" s="3" customFormat="1" ht="24" customHeight="1">
      <c r="A12" s="10"/>
      <c r="B12" s="11"/>
      <c r="C12" s="10"/>
      <c r="D12" s="9"/>
      <c r="E12" s="12"/>
      <c r="F12" s="13"/>
      <c r="G12" s="12"/>
      <c r="H12" s="14"/>
      <c r="I12" s="15"/>
      <c r="J12" s="15"/>
      <c r="K12" s="15"/>
      <c r="L12" s="14">
        <v>62200</v>
      </c>
    </row>
    <row r="13" spans="1:13" s="3" customFormat="1" ht="30" customHeight="1">
      <c r="A13" s="10"/>
      <c r="B13" s="21" t="s">
        <v>11</v>
      </c>
      <c r="C13" s="10"/>
      <c r="D13" s="9"/>
      <c r="E13" s="12"/>
      <c r="F13" s="13"/>
      <c r="G13" s="12"/>
      <c r="H13" s="14"/>
      <c r="I13" s="15"/>
      <c r="J13" s="22"/>
      <c r="K13" s="24"/>
      <c r="L13" s="14"/>
    </row>
    <row r="14" spans="1:13" s="3" customFormat="1" ht="18.75" customHeight="1">
      <c r="A14" s="10"/>
      <c r="B14" s="36" t="s">
        <v>25</v>
      </c>
      <c r="C14" s="10"/>
      <c r="D14" s="9"/>
      <c r="E14" s="12"/>
      <c r="F14" s="13"/>
      <c r="G14" s="12"/>
      <c r="H14" s="14"/>
      <c r="I14" s="15"/>
      <c r="J14" s="22" t="s">
        <v>26</v>
      </c>
      <c r="K14" s="24"/>
      <c r="L14" s="23"/>
    </row>
    <row r="15" spans="1:13" s="3" customFormat="1" ht="17.25" customHeight="1">
      <c r="A15" s="10"/>
      <c r="B15" s="11"/>
      <c r="C15" s="10"/>
      <c r="D15" s="9"/>
      <c r="E15" s="12"/>
      <c r="F15" s="13"/>
      <c r="G15" s="12"/>
      <c r="H15" s="14"/>
      <c r="I15" s="15"/>
      <c r="J15" s="15"/>
      <c r="K15" s="15"/>
      <c r="L15" s="14"/>
    </row>
    <row r="16" spans="1:13" s="1" customFormat="1" ht="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s="1" customFormat="1" ht="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s="1" customFormat="1" ht="1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1:12" s="7" customFormat="1" ht="15.75">
      <c r="A19" s="27"/>
      <c r="B19" s="27"/>
      <c r="C19" s="27"/>
      <c r="D19" s="27"/>
      <c r="E19" s="27"/>
      <c r="G19" s="6"/>
      <c r="H19" s="6"/>
      <c r="I19" s="6"/>
      <c r="J19" s="6"/>
      <c r="K19" s="6"/>
      <c r="L19" s="6"/>
    </row>
    <row r="20" spans="1:12" s="7" customFormat="1" ht="15.75">
      <c r="A20" s="27"/>
      <c r="B20" s="27"/>
      <c r="C20" s="27"/>
      <c r="D20" s="27"/>
      <c r="E20" s="27"/>
      <c r="F20" s="6"/>
      <c r="G20" s="6"/>
      <c r="H20" s="6"/>
      <c r="I20" s="6"/>
      <c r="J20" s="28"/>
      <c r="K20" s="28"/>
      <c r="L20" s="28"/>
    </row>
    <row r="21" spans="1:12" ht="1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2" ht="1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2" ht="1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2" s="1" customFormat="1" ht="1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2" ht="1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2" ht="1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2" ht="1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2" ht="15">
      <c r="A28" s="3"/>
      <c r="B28" s="3"/>
      <c r="C28" s="3"/>
      <c r="D28" s="3"/>
      <c r="E28" s="3"/>
      <c r="F28" s="3"/>
      <c r="G28" s="3"/>
      <c r="H28" s="3"/>
      <c r="I28" s="3"/>
      <c r="J28" s="3"/>
    </row>
  </sheetData>
  <mergeCells count="18">
    <mergeCell ref="H1:L2"/>
    <mergeCell ref="A3:L3"/>
    <mergeCell ref="A4:L4"/>
    <mergeCell ref="A5:L5"/>
    <mergeCell ref="A6:A7"/>
    <mergeCell ref="B6:B7"/>
    <mergeCell ref="C6:C7"/>
    <mergeCell ref="D6:D7"/>
    <mergeCell ref="E6:G6"/>
    <mergeCell ref="H6:H7"/>
    <mergeCell ref="I6:I7"/>
    <mergeCell ref="J6:J7"/>
    <mergeCell ref="K6:K7"/>
    <mergeCell ref="L6:L7"/>
    <mergeCell ref="A18:L18"/>
    <mergeCell ref="A19:E19"/>
    <mergeCell ref="A20:E20"/>
    <mergeCell ref="J20:L20"/>
  </mergeCells>
  <pageMargins left="0.25" right="0.25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25" defaultRowHeight="15" customHeight="1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41" sqref="A41"/>
    </sheetView>
  </sheetViews>
  <sheetFormatPr defaultColWidth="9.125" defaultRowHeight="15" customHeight="1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</cp:revision>
  <cp:lastPrinted>2026-08-26T12:31:22Z</cp:lastPrinted>
  <dcterms:created xsi:type="dcterms:W3CDTF">2026-02-25T17:36:28Z</dcterms:created>
  <dcterms:modified xsi:type="dcterms:W3CDTF">2026-08-26T12:36:16Z</dcterms:modified>
  <dc:language>ru-RU</dc:language>
</cp:coreProperties>
</file>