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0" yWindow="135" windowWidth="14235" windowHeight="12375"/>
  </bookViews>
  <sheets>
    <sheet name="Расчет цены" sheetId="2" r:id="rId1"/>
    <sheet name="Лист 2" sheetId="3" r:id="rId2"/>
  </sheets>
  <calcPr calcId="145621"/>
</workbook>
</file>

<file path=xl/calcChain.xml><?xml version="1.0" encoding="utf-8"?>
<calcChain xmlns="http://schemas.openxmlformats.org/spreadsheetml/2006/main">
  <c r="M8" i="2" l="1"/>
  <c r="N8" i="2" l="1"/>
  <c r="O8" i="2" s="1"/>
  <c r="P8" i="2" s="1"/>
  <c r="J9" i="2" s="1"/>
  <c r="J8" i="2"/>
  <c r="K8" i="2" s="1"/>
  <c r="L8" i="2" s="1"/>
</calcChain>
</file>

<file path=xl/sharedStrings.xml><?xml version="1.0" encoding="utf-8"?>
<sst xmlns="http://schemas.openxmlformats.org/spreadsheetml/2006/main" count="32" uniqueCount="32">
  <si>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</si>
  <si>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</si>
  <si>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</si>
  <si>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</si>
  <si>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</si>
  <si>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</si>
  <si>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</si>
  <si>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</si>
  <si>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</si>
  <si>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рублей</t>
  </si>
  <si>
    <t>ОКПД2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</si>
  <si>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Минэкономразвития РФ от 02.10.2013 №567</t>
  </si>
  <si>
    <t>(объект закупки)</t>
  </si>
  <si>
    <t>Однородность совокупности значений выявленных цен, используемых в расчете</t>
  </si>
  <si>
    <r>
      <rPr>
        <b/>
        <sz val="10"/>
        <color indexed="8"/>
        <rFont val="Times New Roman"/>
        <family val="1"/>
        <charset val="204"/>
      </rPr>
      <t>Расчет 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</si>
  <si>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Цена, определяемая методом сопоставимых рыночных цен (анализа рынка)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</si>
  <si>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</si>
  <si>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Дата подготовки обоснования НМЦК:</t>
  </si>
  <si>
    <t>В результате проведенного анализа рынка и расчета Н(М)ЦК составляет:</t>
  </si>
  <si>
    <t>Ценовая информация 
(руб./ед.изм.)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</si>
  <si>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</si>
  <si>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</si>
  <si>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№ п/п</t>
  </si>
  <si>
    <t xml:space="preserve">Услуги по уборке помещений </t>
  </si>
  <si>
    <t>81.21.10.000</t>
  </si>
  <si>
    <t>Услуги по уборке помещений (расчет в сменах/раб.днях)</t>
  </si>
  <si>
    <t>усл. ед.</t>
  </si>
  <si>
    <r>
      <t xml:space="preserve">КП № 1 </t>
    </r>
    <r>
      <rPr>
        <sz val="10"/>
        <color indexed="8"/>
        <rFont val="Times New Roman"/>
        <family val="1"/>
        <charset val="204"/>
      </rPr>
      <t>)</t>
    </r>
  </si>
  <si>
    <t xml:space="preserve">КП № 2 </t>
  </si>
  <si>
    <t xml:space="preserve">КП № 3 </t>
  </si>
  <si>
    <t>Таким образом начальная (максимальная) цена контракта составляет 13 230,00 рублей.</t>
  </si>
  <si>
    <t xml:space="preserve">Согласно обоснованию НМЦК составила 14 910,00  рублей  и превысила размер выделенных лимитов бюджетных обязательств на данный вид закупки, в связи с этим Заказчик  на основании части 2 статьи 72 Бюджетного кодекса Российской Федерации и руководствуясь принципом эффективности использования бюджетных средств, установленным статьей 34 Бюджетного кодекса Российской Федерации, принял решение об обосновании цены контракта, заключаемого с единственным поставщиком (подрядчиком, исполнителем) в соответствии с пунктом 4 части 1 статьи 93 Закона о контрактной системе, на основани минимального коммерческого предложения (№ 1): 1 890,60 руб.* 7 = 13 230,00  руб.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</si>
</sst>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2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9" fillId="2" borderId="0" xfId="0" applyFont="1" applyFill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0" fillId="0" borderId="0" xfId="0" applyFill="1"/>
    <xf numFmtId="0" fontId="0" fillId="0" borderId="0" xfId="0" applyFill="1" applyBorder="1"/>
    <xf numFmtId="0" fontId="6" fillId="0" borderId="0" xfId="0" applyFont="1" applyFill="1"/>
    <xf numFmtId="0" fontId="4" fillId="0" borderId="0" xfId="0" applyFont="1"/>
    <xf numFmtId="0" fontId="5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4" fontId="5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43" fontId="3" fillId="0" borderId="0" xfId="1" applyFont="1" applyFill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/>
    <xf numFmtId="0" fontId="19" fillId="0" borderId="0" xfId="0" applyFont="1" applyFill="1" applyBorder="1"/>
    <xf numFmtId="0" fontId="15" fillId="0" borderId="0" xfId="0" applyFont="1" applyFill="1" applyBorder="1"/>
    <xf numFmtId="0" fontId="1" fillId="0" borderId="0" xfId="0" applyFont="1" applyFill="1"/>
    <xf numFmtId="0" fontId="1" fillId="0" borderId="0" xfId="0" applyFont="1"/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4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17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952500</xdr:rowOff>
    </xdr:from>
    <xdr:to>
      <xdr:col>12</xdr:col>
      <xdr:colOff>0</xdr:colOff>
      <xdr:row>6</xdr:row>
      <xdr:rowOff>1304925</xdr:rowOff>
    </xdr:to>
    <xdr:pic>
      <xdr:nvPicPr>
        <xdr:cNvPr id="2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58225" y="268605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21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9525" y="26574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1600200</xdr:rowOff>
    </xdr:from>
    <xdr:to>
      <xdr:col>12</xdr:col>
      <xdr:colOff>1504950</xdr:colOff>
      <xdr:row>6</xdr:row>
      <xdr:rowOff>1962150</xdr:rowOff>
    </xdr:to>
    <xdr:pic>
      <xdr:nvPicPr>
        <xdr:cNvPr id="210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10725" y="33337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1400175</xdr:rowOff>
    </xdr:from>
    <xdr:to>
      <xdr:col>12</xdr:col>
      <xdr:colOff>419100</xdr:colOff>
      <xdr:row>6</xdr:row>
      <xdr:rowOff>1628775</xdr:rowOff>
    </xdr:to>
    <xdr:pic>
      <xdr:nvPicPr>
        <xdr:cNvPr id="210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858375" y="31337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view="pageBreakPreview" zoomScale="90" zoomScaleSheetLayoutView="90" workbookViewId="0">
      <selection activeCell="A11" sqref="A11:P12"/>
    </sheetView>
  </sheetViews>
  <sheetFormatPr defaultColWidth="9.140625" defaultRowHeight="12.75" x14ac:dyDescent="0.2"/>
  <cols>
    <col min="1" max="1" width="5.42578125" style="6" customWidth="1"/>
    <col min="2" max="2" width="37.28515625" style="1" customWidth="1"/>
    <col min="3" max="3" width="5.85546875" style="1" customWidth="1"/>
    <col min="4" max="4" width="6" style="1" customWidth="1"/>
    <col min="5" max="5" width="11.5703125" style="1" customWidth="1"/>
    <col min="6" max="6" width="12.28515625" style="1" customWidth="1"/>
    <col min="7" max="8" width="11.7109375" style="1" customWidth="1"/>
    <col min="9" max="9" width="9.140625" style="1"/>
    <col min="10" max="10" width="15.5703125" style="1" customWidth="1"/>
    <col min="11" max="11" width="15.42578125" style="1" customWidth="1"/>
    <col min="12" max="12" width="14.28515625" style="1" customWidth="1"/>
    <col min="13" max="13" width="25.85546875" style="1" customWidth="1"/>
    <col min="14" max="14" width="12" style="1" customWidth="1"/>
    <col min="15" max="15" width="10.42578125" style="1" customWidth="1"/>
    <col min="16" max="16" width="21" style="1" customWidth="1"/>
    <col min="17" max="16384" width="9.140625" style="1"/>
  </cols>
  <sheetData>
    <row r="1" spans="1:16" s="8" customFormat="1" ht="44.25" customHeight="1" x14ac:dyDescent="0.3">
      <c r="A1" s="51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s="8" customFormat="1" ht="30" customHeight="1" x14ac:dyDescent="0.3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s="8" customFormat="1" ht="21.75" customHeight="1" x14ac:dyDescent="0.3">
      <c r="A3" s="60" t="s">
        <v>12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s="8" customFormat="1" ht="18.75" x14ac:dyDescent="0.3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s="8" customFormat="1" ht="57" customHeight="1" x14ac:dyDescent="0.3">
      <c r="A5" s="61" t="s">
        <v>11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39" customHeight="1" x14ac:dyDescent="0.2">
      <c r="A6" s="44" t="s">
        <v>22</v>
      </c>
      <c r="B6" s="43" t="s">
        <v>1</v>
      </c>
      <c r="C6" s="54" t="s">
        <v>0</v>
      </c>
      <c r="D6" s="54" t="s">
        <v>2</v>
      </c>
      <c r="E6" s="54" t="s">
        <v>10</v>
      </c>
      <c r="F6" s="56" t="s">
        <v>19</v>
      </c>
      <c r="G6" s="57"/>
      <c r="H6" s="57"/>
      <c r="I6" s="7"/>
      <c r="J6" s="58" t="s">
        <v>13</v>
      </c>
      <c r="K6" s="58"/>
      <c r="L6" s="58"/>
      <c r="M6" s="53" t="s">
        <v>15</v>
      </c>
      <c r="N6" s="53"/>
      <c r="O6" s="53"/>
      <c r="P6" s="53"/>
    </row>
    <row r="7" spans="1:16" ht="159" customHeight="1" x14ac:dyDescent="0.2">
      <c r="A7" s="45"/>
      <c r="B7" s="43"/>
      <c r="C7" s="55"/>
      <c r="D7" s="55"/>
      <c r="E7" s="55"/>
      <c r="F7" s="21" t="s">
        <v>27</v>
      </c>
      <c r="G7" s="21" t="s">
        <v>28</v>
      </c>
      <c r="H7" s="21" t="s">
        <v>29</v>
      </c>
      <c r="I7" s="3" t="s">
        <v>6</v>
      </c>
      <c r="J7" s="2" t="s">
        <v>5</v>
      </c>
      <c r="K7" s="2" t="s">
        <v>3</v>
      </c>
      <c r="L7" s="4" t="s">
        <v>4</v>
      </c>
      <c r="M7" s="14" t="s">
        <v>14</v>
      </c>
      <c r="N7" s="24" t="s">
        <v>8</v>
      </c>
      <c r="O7" s="22" t="s">
        <v>20</v>
      </c>
      <c r="P7" s="22" t="s">
        <v>21</v>
      </c>
    </row>
    <row r="8" spans="1:16" s="11" customFormat="1" ht="50.25" customHeight="1" x14ac:dyDescent="0.25">
      <c r="A8" s="29">
        <v>1</v>
      </c>
      <c r="B8" s="28" t="s">
        <v>25</v>
      </c>
      <c r="C8" s="26" t="s">
        <v>26</v>
      </c>
      <c r="D8" s="19">
        <v>7</v>
      </c>
      <c r="E8" s="26" t="s">
        <v>24</v>
      </c>
      <c r="F8" s="23">
        <v>1890</v>
      </c>
      <c r="G8" s="20">
        <v>2000</v>
      </c>
      <c r="H8" s="20">
        <v>2500</v>
      </c>
      <c r="I8" s="12" t="s">
        <v>7</v>
      </c>
      <c r="J8" s="12">
        <f t="shared" ref="J8" si="0">AVERAGE(F8:H8)</f>
        <v>2130</v>
      </c>
      <c r="K8" s="13">
        <f t="shared" ref="K8" si="1">SQRT(((SUM((POWER(G8-J8,2)),(POWER(F8-J8,2)))/(COLUMNS(F8:H8)-1))))</f>
        <v>193.00259065618783</v>
      </c>
      <c r="L8" s="13">
        <f t="shared" ref="L8" si="2">K8/J8*100</f>
        <v>9.0611544909008366</v>
      </c>
      <c r="M8" s="23">
        <f>((D8/3)*(SUM(F8:H8)))</f>
        <v>14910.000000000002</v>
      </c>
      <c r="N8" s="25">
        <f t="shared" ref="N8" si="3">M8/D8</f>
        <v>2130.0000000000005</v>
      </c>
      <c r="O8" s="27">
        <f t="shared" ref="O8" si="4">ROUNDDOWN(N8,2)</f>
        <v>2130</v>
      </c>
      <c r="P8" s="32">
        <f>O8*D8</f>
        <v>14910</v>
      </c>
    </row>
    <row r="9" spans="1:16" s="34" customFormat="1" ht="21" customHeight="1" x14ac:dyDescent="0.25">
      <c r="A9" s="33"/>
      <c r="B9" s="33" t="s">
        <v>18</v>
      </c>
      <c r="C9" s="33"/>
      <c r="D9" s="33"/>
      <c r="E9" s="33"/>
      <c r="F9" s="33"/>
      <c r="G9" s="33"/>
      <c r="H9" s="33"/>
      <c r="I9" s="33"/>
      <c r="J9" s="31">
        <f>SUM(P8:P8)</f>
        <v>14910</v>
      </c>
      <c r="K9" s="33" t="s">
        <v>9</v>
      </c>
      <c r="L9" s="33"/>
      <c r="M9" s="33"/>
      <c r="N9" s="33"/>
      <c r="O9" s="33"/>
      <c r="P9" s="33"/>
    </row>
    <row r="10" spans="1:16" s="6" customFormat="1" ht="13.5" customHeight="1" x14ac:dyDescent="0.25">
      <c r="A10" s="9"/>
      <c r="B10" s="41"/>
      <c r="C10" s="41"/>
      <c r="D10" s="41"/>
      <c r="E10" s="41"/>
      <c r="F10" s="42"/>
      <c r="G10" s="42"/>
      <c r="H10" s="42"/>
      <c r="I10" s="9"/>
      <c r="J10" s="5"/>
      <c r="K10" s="10"/>
      <c r="L10" s="10"/>
      <c r="M10" s="10"/>
      <c r="N10" s="10"/>
      <c r="O10" s="10"/>
      <c r="P10" s="10"/>
    </row>
    <row r="11" spans="1:16" s="18" customFormat="1" ht="74.25" customHeight="1" x14ac:dyDescent="0.2">
      <c r="A11" s="49" t="s">
        <v>31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</row>
    <row r="12" spans="1:16" ht="1.5" hidden="1" customHeigh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spans="1:16" ht="13.5" customHeight="1" x14ac:dyDescent="0.25">
      <c r="A13" s="30"/>
      <c r="B13" s="15"/>
      <c r="C13" s="15"/>
      <c r="D13" s="16"/>
      <c r="E13" s="16"/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7"/>
    </row>
    <row r="14" spans="1:16" s="40" customFormat="1" ht="27.75" customHeight="1" x14ac:dyDescent="0.25">
      <c r="A14" s="35" t="s">
        <v>30</v>
      </c>
      <c r="B14" s="36"/>
      <c r="C14" s="36"/>
      <c r="D14" s="37"/>
      <c r="E14" s="37"/>
      <c r="F14" s="37"/>
      <c r="G14" s="38"/>
      <c r="H14" s="38"/>
      <c r="I14" s="39"/>
      <c r="J14" s="39"/>
      <c r="K14" s="39"/>
      <c r="L14" s="39"/>
      <c r="M14" s="39"/>
      <c r="N14" s="39"/>
      <c r="O14" s="39"/>
      <c r="P14" s="39"/>
    </row>
    <row r="15" spans="1:16" ht="21.75" customHeight="1" x14ac:dyDescent="0.25">
      <c r="A15" s="46" t="s">
        <v>17</v>
      </c>
      <c r="B15" s="46"/>
      <c r="C15" s="47">
        <v>46240</v>
      </c>
      <c r="D15" s="48"/>
      <c r="E15" s="48"/>
      <c r="F15" s="48"/>
    </row>
  </sheetData>
  <mergeCells count="17">
    <mergeCell ref="A1:P1"/>
    <mergeCell ref="A4:P4"/>
    <mergeCell ref="M6:P6"/>
    <mergeCell ref="C6:C7"/>
    <mergeCell ref="D6:D7"/>
    <mergeCell ref="F6:H6"/>
    <mergeCell ref="J6:L6"/>
    <mergeCell ref="E6:E7"/>
    <mergeCell ref="A2:P2"/>
    <mergeCell ref="A3:P3"/>
    <mergeCell ref="A5:P5"/>
    <mergeCell ref="B10:H10"/>
    <mergeCell ref="B6:B7"/>
    <mergeCell ref="A6:A7"/>
    <mergeCell ref="A15:B15"/>
    <mergeCell ref="C15:F15"/>
    <mergeCell ref="A11:P12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  <pageSetup paperSize="9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Савельева К.А.</dc:creator>
  <cp:lastModifiedBy>Савельева К.А.</cp:lastModifiedBy>
  <cp:lastPrinted>2026-08-05T08:25:52Z</cp:lastPrinted>
  <dcterms:created xsi:type="dcterms:W3CDTF">2014-01-15T18:15:09Z</dcterms:created>
  <dcterms:modified xsi:type="dcterms:W3CDTF">2026-08-05T08:32:07Z</dcterms:modified>
</cp:coreProperties>
</file>