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 filterPrivacy="1"/>
  <xr:revisionPtr revIDLastSave="0" documentId="13_ncr:1_{371CAC24-BC39-49E2-AA4D-50D72E52C01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4" sheetId="5" r:id="rId1"/>
    <sheet name="Лист1" sheetId="6" r:id="rId2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5" l="1"/>
  <c r="K8" i="5"/>
  <c r="J8" i="5"/>
  <c r="O8" i="5" l="1"/>
  <c r="P8" i="5" s="1"/>
  <c r="P9" i="5" l="1"/>
</calcChain>
</file>

<file path=xl/sharedStrings.xml><?xml version="1.0" encoding="utf-8"?>
<sst xmlns="http://schemas.openxmlformats.org/spreadsheetml/2006/main" count="23" uniqueCount="23">
  <si>
    <t>Наименование товара                         Основные характеристики объекта закупки</t>
  </si>
  <si>
    <t>Номер источника</t>
  </si>
  <si>
    <t>Среднее значение цены</t>
  </si>
  <si>
    <t>Среднее квадратичное отклонение</t>
  </si>
  <si>
    <t>Коэффициент вариации (д.б. &lt; 33%)</t>
  </si>
  <si>
    <t>Ед. изм.</t>
  </si>
  <si>
    <t>Количество объекта закупки</t>
  </si>
  <si>
    <t>НМЦ объекта закупки</t>
  </si>
  <si>
    <t>№ ПП</t>
  </si>
  <si>
    <r>
      <t xml:space="preserve">Используемый метод определения НМЦК:  </t>
    </r>
    <r>
      <rPr>
        <sz val="11"/>
        <color indexed="8"/>
        <rFont val="Times New Roman"/>
        <family val="1"/>
        <charset val="204"/>
      </rPr>
      <t xml:space="preserve">Метод сопоставимых рыночных цен (анализ рынка) </t>
    </r>
  </si>
  <si>
    <t xml:space="preserve">                         Обоснование начальной (максимальной) цены контракта</t>
  </si>
  <si>
    <t>Цена за 1 ед., используемая для расчета максимальной цены контракта</t>
  </si>
  <si>
    <t>ОКПД2/ КТРУ</t>
  </si>
  <si>
    <t>Информация об установлении приоритета товарам российского происхождения</t>
  </si>
  <si>
    <t>НМЦК</t>
  </si>
  <si>
    <t>шт</t>
  </si>
  <si>
    <t>Видеокамера Beward
SV2012DBS 2.8mm IP-
камера, 2 Мп,1/2.8'' КМОП
Sony Starvis</t>
  </si>
  <si>
    <t>Поставка  видеокамер</t>
  </si>
  <si>
    <t>26.40.33.111</t>
  </si>
  <si>
    <t>органичение</t>
  </si>
  <si>
    <t xml:space="preserve"> Ценовое предложение Поставщика №3 счет 46371 от  17.04.2026</t>
  </si>
  <si>
    <t xml:space="preserve"> Ценовое предложение интернет ресурс от 17.04.2026</t>
  </si>
  <si>
    <t xml:space="preserve"> Ценовое предложение Поставщика №1 коммерческое предложение 20.04.2026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</si>
</sst>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8"/>
      <name val="Arial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8" fillId="0" borderId="0">
      <alignment horizontal="left"/>
    </xf>
    <xf numFmtId="0" fontId="13" fillId="0" borderId="0"/>
  </cellStyleXfs>
  <cellXfs count="48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1" applyNumberFormat="1" applyFont="1" applyAlignment="1">
      <alignment wrapText="1"/>
    </xf>
    <xf numFmtId="0" fontId="2" fillId="0" borderId="0" xfId="1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0" fillId="0" borderId="0" xfId="0" applyFont="1"/>
    <xf numFmtId="0" fontId="2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1" xfId="0" quotePrefix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4" fontId="12" fillId="2" borderId="6" xfId="4" applyNumberFormat="1" applyFont="1" applyFill="1" applyBorder="1" applyAlignment="1" applyProtection="1">
      <alignment horizontal="center" vertical="center" wrapText="1"/>
    </xf>
    <xf numFmtId="4" fontId="6" fillId="2" borderId="6" xfId="4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0" fillId="0" borderId="0" xfId="0" applyNumberFormat="1" applyFont="1"/>
    <xf numFmtId="0" fontId="0" fillId="0" borderId="0" xfId="0" applyFont="1" applyAlignment="1">
      <alignment horizontal="right"/>
    </xf>
    <xf numFmtId="4" fontId="6" fillId="2" borderId="1" xfId="4" applyNumberFormat="1" applyFont="1" applyFill="1" applyBorder="1" applyAlignment="1" applyProtection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right" vertical="center" wrapText="1"/>
    </xf>
    <xf numFmtId="4" fontId="11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5">
    <cellStyle name="Денежный" xfId="1" builtinId="4"/>
    <cellStyle name="Обычный" xfId="0" builtinId="0"/>
    <cellStyle name="Обычный 2" xfId="2" xr:uid="{00000000-0005-0000-0000-000002000000}"/>
    <cellStyle name="Обычный 3" xfId="3" xr:uid="{00000000-0005-0000-0000-000030000000}"/>
    <cellStyle name="Обычный_Изм.росп.Шаблон " xfId="4" xr:uid="{724B0D0F-5F86-4D95-9300-BA8390132D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"/>
  <sheetViews>
    <sheetView tabSelected="1" zoomScaleNormal="100" workbookViewId="0">
      <selection activeCell="G10" sqref="G10"/>
    </sheetView>
  </sheetViews>
  <sheetFormatPr defaultRowHeight="15" x14ac:dyDescent="0.25"/>
  <cols>
    <col min="1" max="1" width="4.140625" style="8" customWidth="1"/>
    <col min="2" max="2" width="40" style="8" customWidth="1"/>
    <col min="3" max="4" width="13.28515625" style="8" customWidth="1"/>
    <col min="5" max="7" width="13" style="8" customWidth="1"/>
    <col min="8" max="8" width="3" style="11" customWidth="1"/>
    <col min="9" max="9" width="2.85546875" style="8" customWidth="1"/>
    <col min="10" max="10" width="11" style="8" customWidth="1"/>
    <col min="11" max="11" width="9.7109375" style="8" customWidth="1"/>
    <col min="12" max="12" width="9.140625" style="8"/>
    <col min="13" max="13" width="8.140625" style="8" customWidth="1"/>
    <col min="14" max="14" width="9.140625" style="8"/>
    <col min="15" max="15" width="10.42578125" style="8" customWidth="1"/>
    <col min="16" max="16" width="13.85546875" style="8" customWidth="1"/>
    <col min="17" max="17" width="16.28515625" style="8" customWidth="1"/>
    <col min="18" max="16384" width="9.140625" style="8"/>
  </cols>
  <sheetData>
    <row r="1" spans="1:17" ht="16.5" customHeight="1" x14ac:dyDescent="0.25">
      <c r="A1" s="1"/>
      <c r="B1" s="37" t="s">
        <v>10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2"/>
      <c r="Q1" s="4"/>
    </row>
    <row r="2" spans="1:17" s="11" customFormat="1" ht="16.5" customHeight="1" x14ac:dyDescent="0.25">
      <c r="A2" s="9"/>
      <c r="B2" s="38" t="s">
        <v>17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10"/>
    </row>
    <row r="3" spans="1:17" ht="15" customHeight="1" x14ac:dyDescent="0.25">
      <c r="B3" s="45" t="s">
        <v>9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5"/>
    </row>
    <row r="4" spans="1:17" ht="10.5" customHeight="1" x14ac:dyDescent="0.25">
      <c r="A4" s="1"/>
      <c r="B4" s="1"/>
      <c r="C4" s="1"/>
      <c r="D4" s="1"/>
      <c r="E4" s="1"/>
      <c r="F4" s="2"/>
      <c r="G4" s="2"/>
      <c r="H4" s="16"/>
      <c r="I4" s="2"/>
      <c r="J4" s="2"/>
      <c r="K4" s="6"/>
      <c r="L4" s="7"/>
      <c r="M4" s="6"/>
      <c r="N4" s="2"/>
      <c r="O4" s="3"/>
      <c r="P4" s="2"/>
      <c r="Q4" s="4"/>
    </row>
    <row r="5" spans="1:17" ht="12.75" customHeight="1" x14ac:dyDescent="0.25">
      <c r="A5" s="39" t="s">
        <v>8</v>
      </c>
      <c r="B5" s="39" t="s">
        <v>0</v>
      </c>
      <c r="C5" s="43" t="s">
        <v>12</v>
      </c>
      <c r="D5" s="46" t="s">
        <v>13</v>
      </c>
      <c r="E5" s="39" t="s">
        <v>1</v>
      </c>
      <c r="F5" s="39"/>
      <c r="G5" s="39"/>
      <c r="H5" s="39"/>
      <c r="I5" s="39"/>
      <c r="J5" s="39" t="s">
        <v>2</v>
      </c>
      <c r="K5" s="40" t="s">
        <v>3</v>
      </c>
      <c r="L5" s="40" t="s">
        <v>4</v>
      </c>
      <c r="M5" s="39" t="s">
        <v>5</v>
      </c>
      <c r="N5" s="39" t="s">
        <v>6</v>
      </c>
      <c r="O5" s="41" t="s">
        <v>11</v>
      </c>
      <c r="P5" s="42" t="s">
        <v>7</v>
      </c>
    </row>
    <row r="6" spans="1:17" ht="75.75" customHeight="1" x14ac:dyDescent="0.25">
      <c r="A6" s="39"/>
      <c r="B6" s="39"/>
      <c r="C6" s="44"/>
      <c r="D6" s="47"/>
      <c r="E6" s="19" t="s">
        <v>22</v>
      </c>
      <c r="F6" s="19" t="s">
        <v>21</v>
      </c>
      <c r="G6" s="19" t="s">
        <v>20</v>
      </c>
      <c r="H6" s="15">
        <v>4</v>
      </c>
      <c r="I6" s="12">
        <v>5</v>
      </c>
      <c r="J6" s="39"/>
      <c r="K6" s="40"/>
      <c r="L6" s="40"/>
      <c r="M6" s="39"/>
      <c r="N6" s="39"/>
      <c r="O6" s="41"/>
      <c r="P6" s="42"/>
    </row>
    <row r="7" spans="1:17" ht="12.75" customHeight="1" x14ac:dyDescent="0.25">
      <c r="A7" s="12">
        <v>1</v>
      </c>
      <c r="B7" s="13">
        <v>2</v>
      </c>
      <c r="C7" s="13">
        <v>3</v>
      </c>
      <c r="D7" s="18"/>
      <c r="E7" s="12">
        <v>4</v>
      </c>
      <c r="F7" s="12">
        <v>5</v>
      </c>
      <c r="G7" s="12">
        <v>6</v>
      </c>
      <c r="H7" s="15">
        <v>7</v>
      </c>
      <c r="I7" s="12">
        <v>8</v>
      </c>
      <c r="J7" s="12">
        <v>9</v>
      </c>
      <c r="K7" s="12">
        <v>10</v>
      </c>
      <c r="L7" s="12">
        <v>11</v>
      </c>
      <c r="M7" s="12">
        <v>12</v>
      </c>
      <c r="N7" s="12">
        <v>13</v>
      </c>
      <c r="O7" s="12">
        <v>14</v>
      </c>
      <c r="P7" s="12">
        <v>15</v>
      </c>
    </row>
    <row r="8" spans="1:17" s="11" customFormat="1" ht="68.25" customHeight="1" x14ac:dyDescent="0.25">
      <c r="A8" s="14">
        <v>1</v>
      </c>
      <c r="B8" s="17" t="s">
        <v>16</v>
      </c>
      <c r="C8" s="28" t="s">
        <v>18</v>
      </c>
      <c r="D8" s="28" t="s">
        <v>19</v>
      </c>
      <c r="E8" s="33">
        <v>19200</v>
      </c>
      <c r="F8" s="25">
        <v>19300</v>
      </c>
      <c r="G8" s="34">
        <v>18500</v>
      </c>
      <c r="H8" s="20"/>
      <c r="I8" s="21"/>
      <c r="J8" s="22">
        <f t="shared" ref="J8" si="0">IF(ISERROR(AVERAGE(E8:I8)),0,AVERAGE(E8:I8))</f>
        <v>19000</v>
      </c>
      <c r="K8" s="22">
        <f t="shared" ref="K8" si="1">IF(ISERROR(STDEVA(E8:I8)),0,STDEVA(E8:I8))</f>
        <v>435.88989435406734</v>
      </c>
      <c r="L8" s="23">
        <f t="shared" ref="L8" si="2">IF(ISERROR(STDEVA(E8:I8)/(SUM(E8:I8)/COUNTIF(E8:I8,"&gt;0"))),0,STDEVA(E8:I8)/(SUM(E8:I8)/COUNTIF(E8:I8,"&gt;0")))</f>
        <v>2.2941573387056175E-2</v>
      </c>
      <c r="M8" s="24" t="s">
        <v>15</v>
      </c>
      <c r="N8" s="24">
        <v>12</v>
      </c>
      <c r="O8" s="22">
        <f>IF(ISERROR(ROUND(AVERAGE(E8:I8),2)),0,ROUND(AVERAGE(E8:I8),2))</f>
        <v>19000</v>
      </c>
      <c r="P8" s="26">
        <f t="shared" ref="P8" si="3">N8*O8</f>
        <v>228000</v>
      </c>
    </row>
    <row r="9" spans="1:17" s="11" customFormat="1" ht="21" customHeight="1" x14ac:dyDescent="0.25">
      <c r="A9" s="8"/>
      <c r="B9" s="35"/>
      <c r="C9" s="35"/>
      <c r="D9" s="36"/>
      <c r="F9" s="8"/>
      <c r="G9" s="32">
        <v>222000</v>
      </c>
      <c r="I9" s="8"/>
      <c r="J9" s="8"/>
      <c r="K9" s="8"/>
      <c r="L9" s="8"/>
      <c r="M9" s="8"/>
      <c r="N9" s="8"/>
      <c r="O9" s="31" t="s">
        <v>14</v>
      </c>
      <c r="P9" s="27">
        <f>SUM(P8:P8)</f>
        <v>228000</v>
      </c>
    </row>
    <row r="10" spans="1:17" s="11" customFormat="1" ht="21" customHeight="1" x14ac:dyDescent="0.25">
      <c r="A10" s="8"/>
      <c r="B10" s="8"/>
      <c r="C10" s="8"/>
      <c r="D10" s="8"/>
      <c r="E10" s="8"/>
      <c r="F10" s="8"/>
      <c r="G10" s="8"/>
      <c r="I10" s="8"/>
      <c r="J10" s="8"/>
      <c r="K10" s="8"/>
      <c r="L10" s="8"/>
      <c r="M10" s="8"/>
      <c r="N10" s="8"/>
      <c r="O10" s="8"/>
      <c r="P10" s="8"/>
    </row>
    <row r="11" spans="1:17" s="11" customFormat="1" ht="21" customHeight="1" x14ac:dyDescent="0.25">
      <c r="A11" s="8"/>
      <c r="B11" s="8"/>
      <c r="C11" s="8"/>
      <c r="D11" s="8"/>
      <c r="E11" s="30"/>
      <c r="F11" s="29"/>
      <c r="G11" s="8"/>
      <c r="I11" s="8"/>
      <c r="J11" s="8"/>
      <c r="K11" s="8"/>
      <c r="L11" s="8"/>
      <c r="M11" s="8"/>
      <c r="N11" s="8"/>
      <c r="O11" s="8"/>
      <c r="P11" s="8"/>
    </row>
    <row r="12" spans="1:17" s="11" customFormat="1" ht="21" customHeight="1" x14ac:dyDescent="0.25">
      <c r="A12" s="8"/>
      <c r="B12" s="8"/>
      <c r="C12" s="8"/>
      <c r="D12" s="8"/>
      <c r="E12" s="8"/>
      <c r="F12" s="8"/>
      <c r="G12" s="8"/>
      <c r="I12" s="8"/>
      <c r="J12" s="8"/>
      <c r="K12" s="8"/>
      <c r="L12" s="8"/>
      <c r="M12" s="8"/>
      <c r="N12" s="8"/>
      <c r="O12" s="8"/>
      <c r="P12" s="8"/>
    </row>
    <row r="13" spans="1:17" s="11" customFormat="1" ht="21" customHeight="1" x14ac:dyDescent="0.25">
      <c r="A13" s="8"/>
      <c r="B13" s="8"/>
      <c r="C13" s="8"/>
      <c r="D13" s="8"/>
      <c r="E13" s="8"/>
      <c r="F13" s="8"/>
      <c r="G13" s="8"/>
      <c r="I13" s="8"/>
      <c r="J13" s="8"/>
      <c r="K13" s="8"/>
      <c r="L13" s="8"/>
      <c r="M13" s="8"/>
      <c r="N13" s="8"/>
      <c r="O13" s="8"/>
      <c r="P13" s="8"/>
    </row>
    <row r="14" spans="1:17" s="11" customFormat="1" ht="21" customHeight="1" x14ac:dyDescent="0.25">
      <c r="A14" s="8"/>
      <c r="B14" s="8"/>
      <c r="C14" s="8"/>
      <c r="D14" s="8"/>
      <c r="E14" s="8"/>
      <c r="F14" s="8"/>
      <c r="G14" s="8"/>
      <c r="I14" s="8"/>
      <c r="J14" s="8"/>
      <c r="K14" s="8"/>
      <c r="L14" s="8"/>
      <c r="M14" s="8"/>
      <c r="N14" s="8"/>
      <c r="O14" s="8"/>
      <c r="P14" s="8"/>
    </row>
    <row r="15" spans="1:17" s="11" customFormat="1" ht="21" customHeight="1" x14ac:dyDescent="0.25">
      <c r="A15" s="8"/>
      <c r="B15" s="8"/>
      <c r="C15" s="8"/>
      <c r="D15" s="8"/>
      <c r="E15" s="8"/>
      <c r="F15" s="8"/>
      <c r="G15" s="8"/>
      <c r="I15" s="8"/>
      <c r="J15" s="8"/>
      <c r="K15" s="8"/>
      <c r="L15" s="8"/>
      <c r="M15" s="8"/>
      <c r="N15" s="8"/>
      <c r="O15" s="8"/>
      <c r="P15" s="8"/>
    </row>
    <row r="16" spans="1:17" s="11" customFormat="1" ht="21" customHeight="1" x14ac:dyDescent="0.25">
      <c r="A16" s="8"/>
      <c r="B16" s="8"/>
      <c r="C16" s="8"/>
      <c r="D16" s="8"/>
      <c r="E16" s="8"/>
      <c r="F16" s="8"/>
      <c r="G16" s="8"/>
      <c r="I16" s="8"/>
      <c r="J16" s="8"/>
      <c r="K16" s="8"/>
      <c r="L16" s="8"/>
      <c r="M16" s="8"/>
      <c r="N16" s="8"/>
      <c r="O16" s="8"/>
      <c r="P16" s="8"/>
    </row>
    <row r="17" spans="1:16" s="11" customFormat="1" ht="21" customHeight="1" x14ac:dyDescent="0.25">
      <c r="A17" s="8"/>
      <c r="B17" s="8"/>
      <c r="C17" s="8"/>
      <c r="D17" s="8"/>
      <c r="E17" s="8"/>
      <c r="F17" s="8"/>
      <c r="G17" s="8"/>
      <c r="I17" s="8"/>
      <c r="J17" s="8"/>
      <c r="K17" s="8"/>
      <c r="L17" s="8"/>
      <c r="M17" s="8"/>
      <c r="N17" s="8"/>
      <c r="O17" s="8"/>
      <c r="P17" s="8"/>
    </row>
    <row r="18" spans="1:16" s="11" customFormat="1" ht="21" customHeight="1" x14ac:dyDescent="0.25">
      <c r="A18" s="8"/>
      <c r="B18" s="8"/>
      <c r="C18" s="8"/>
      <c r="D18" s="8"/>
      <c r="E18" s="8"/>
      <c r="F18" s="8"/>
      <c r="G18" s="8"/>
      <c r="I18" s="8"/>
      <c r="J18" s="8"/>
      <c r="K18" s="8"/>
      <c r="L18" s="8"/>
      <c r="M18" s="8"/>
      <c r="N18" s="8"/>
      <c r="O18" s="8"/>
      <c r="P18" s="8"/>
    </row>
    <row r="19" spans="1:16" ht="21" customHeight="1" x14ac:dyDescent="0.25"/>
    <row r="20" spans="1:16" ht="21" customHeight="1" x14ac:dyDescent="0.25"/>
    <row r="21" spans="1:16" ht="12" customHeight="1" x14ac:dyDescent="0.25"/>
    <row r="32" spans="1:16" ht="19.5" customHeight="1" x14ac:dyDescent="0.25"/>
  </sheetData>
  <mergeCells count="16">
    <mergeCell ref="B9:D9"/>
    <mergeCell ref="B1:O1"/>
    <mergeCell ref="B2:P2"/>
    <mergeCell ref="A5:A6"/>
    <mergeCell ref="B5:B6"/>
    <mergeCell ref="E5:I5"/>
    <mergeCell ref="J5:J6"/>
    <mergeCell ref="K5:K6"/>
    <mergeCell ref="L5:L6"/>
    <mergeCell ref="M5:M6"/>
    <mergeCell ref="N5:N6"/>
    <mergeCell ref="O5:O6"/>
    <mergeCell ref="P5:P6"/>
    <mergeCell ref="C5:C6"/>
    <mergeCell ref="B3:P3"/>
    <mergeCell ref="D5:D6"/>
  </mergeCells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3" sqref="F2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Лист4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2026-05-18T07:03:57Z</dcterms:modified>
</cp:coreProperties>
</file>