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hinaEA\Desktop\_Першина\КОНТРАКТЫ\Березка\СВТ 2 - косгу 310\"/>
    </mc:Choice>
  </mc:AlternateContent>
  <bookViews>
    <workbookView xWindow="0" yWindow="0" windowWidth="28800" windowHeight="12300"/>
  </bookViews>
  <sheets>
    <sheet name="НМЦК" sheetId="3" r:id="rId1"/>
  </sheets>
  <calcPr calcId="162913" refMode="R1C1"/>
</workbook>
</file>

<file path=xl/calcChain.xml><?xml version="1.0" encoding="utf-8"?>
<calcChain xmlns="http://schemas.openxmlformats.org/spreadsheetml/2006/main">
  <c r="H4" i="3" l="1"/>
  <c r="H5" i="3" l="1"/>
  <c r="I5" i="3"/>
  <c r="K5" i="3"/>
  <c r="K4" i="3"/>
  <c r="I4" i="3"/>
  <c r="J5" i="3" l="1"/>
  <c r="J4" i="3"/>
  <c r="E6" i="3"/>
  <c r="F6" i="3"/>
  <c r="K6" i="3" l="1"/>
  <c r="G6" i="3"/>
  <c r="I6" i="3" l="1"/>
  <c r="H6" i="3"/>
  <c r="I8" i="3"/>
  <c r="J6" i="3" l="1"/>
</calcChain>
</file>

<file path=xl/sharedStrings.xml><?xml version="1.0" encoding="utf-8"?>
<sst xmlns="http://schemas.openxmlformats.org/spreadsheetml/2006/main" count="20" uniqueCount="19">
  <si>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</si>
  <si>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</si>
  <si>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</si>
  <si>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</si>
  <si>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</si>
  <si>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</si>
  <si>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>рублей</t>
  </si>
  <si>
    <r>
      <rPr>
        <b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  </r>
  </si>
  <si>
    <t xml:space="preserve">Коэффициент вариации цены не превышает 33 %, т.о совокупность цен считается однородной </t>
  </si>
  <si>
    <t xml:space="preserve">Расчёт начальной (максимальной) цены контракта (Н(М)ЦК)
</t>
  </si>
  <si>
    <t>В результате проведенного расчета Н(М)ЦК контракта составляет:</t>
  </si>
  <si>
    <t>Итоговые суммы с учётом количества единиц товаров:</t>
  </si>
  <si>
    <t>Оценка однородности совокупности цен, используемых в расчете Н(М)ЦК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</si>
  <si>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                        </t>
    </r>
  </si>
  <si>
    <t xml:space="preserve">Средняя арифметическая цена за единицу     </t>
  </si>
  <si>
    <t xml:space="preserve">Коэффициент вариации цен </t>
  </si>
  <si>
    <t>Шт.</t>
  </si>
  <si>
    <t>Радиотелефон с автоответчиком и определителем номера</t>
  </si>
  <si>
    <t>Коммутатор неуправляемый 5 портов (5 LAN, 10Гбит)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</si>
</sst>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14" fontId="2" fillId="0" borderId="0" xfId="0" applyNumberFormat="1" applyFont="1" applyBorder="1" applyAlignment="1"/>
    <xf numFmtId="0" fontId="11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" fontId="4" fillId="2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2</xdr:row>
      <xdr:rowOff>209550</xdr:rowOff>
    </xdr:from>
    <xdr:to>
      <xdr:col>10</xdr:col>
      <xdr:colOff>1857375</xdr:colOff>
      <xdr:row>2</xdr:row>
      <xdr:rowOff>514350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1228725"/>
          <a:ext cx="1485900" cy="304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="70" zoomScaleNormal="70" workbookViewId="0">
      <selection activeCell="I15" sqref="I15"/>
    </sheetView>
  </sheetViews>
  <sheetFormatPr defaultRowHeight="15" x14ac:dyDescent="0.25"/>
  <cols>
    <col min="1" max="1" width="5.42578125" style="6" customWidth="1"/>
    <col min="2" max="2" width="49" style="11" customWidth="1"/>
    <col min="3" max="3" width="6.85546875" bestFit="1" customWidth="1"/>
    <col min="4" max="4" width="10" style="12" customWidth="1"/>
    <col min="5" max="5" width="11.5703125" style="10" customWidth="1"/>
    <col min="6" max="6" width="11.5703125" style="8" customWidth="1"/>
    <col min="7" max="7" width="13.85546875" style="8" customWidth="1"/>
    <col min="8" max="8" width="14.5703125" customWidth="1"/>
    <col min="9" max="9" width="12" customWidth="1"/>
    <col min="10" max="10" width="13.28515625" bestFit="1" customWidth="1"/>
    <col min="11" max="11" width="29.28515625" customWidth="1"/>
  </cols>
  <sheetData>
    <row r="1" spans="1:11" ht="49.5" customHeight="1" x14ac:dyDescent="0.2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0.75" customHeight="1" x14ac:dyDescent="0.25">
      <c r="A2" s="27" t="s">
        <v>0</v>
      </c>
      <c r="B2" s="27" t="s">
        <v>2</v>
      </c>
      <c r="C2" s="27" t="s">
        <v>1</v>
      </c>
      <c r="D2" s="27" t="s">
        <v>3</v>
      </c>
      <c r="E2" s="33" t="s">
        <v>4</v>
      </c>
      <c r="F2" s="33"/>
      <c r="G2" s="33"/>
      <c r="H2" s="28" t="s">
        <v>12</v>
      </c>
      <c r="I2" s="28"/>
      <c r="J2" s="28"/>
      <c r="K2" s="29" t="s">
        <v>13</v>
      </c>
    </row>
    <row r="3" spans="1:11" ht="60.75" customHeight="1" x14ac:dyDescent="0.25">
      <c r="A3" s="27"/>
      <c r="B3" s="27"/>
      <c r="C3" s="27"/>
      <c r="D3" s="27"/>
      <c r="E3" s="15">
        <v>1</v>
      </c>
      <c r="F3" s="15">
        <v>2</v>
      </c>
      <c r="G3" s="15">
        <v>3</v>
      </c>
      <c r="H3" s="16" t="s">
        <v>14</v>
      </c>
      <c r="I3" s="16" t="s">
        <v>5</v>
      </c>
      <c r="J3" s="1" t="s">
        <v>15</v>
      </c>
      <c r="K3" s="29"/>
    </row>
    <row r="4" spans="1:11" ht="39.75" customHeight="1" x14ac:dyDescent="0.25">
      <c r="A4" s="17">
        <v>1</v>
      </c>
      <c r="B4" s="23" t="s">
        <v>17</v>
      </c>
      <c r="C4" s="24" t="s">
        <v>16</v>
      </c>
      <c r="D4" s="24">
        <v>8</v>
      </c>
      <c r="E4" s="22">
        <v>6800</v>
      </c>
      <c r="F4" s="22">
        <v>8740</v>
      </c>
      <c r="G4" s="18">
        <v>8360</v>
      </c>
      <c r="H4" s="13">
        <f t="shared" ref="H4" si="0">AVERAGE(E4:G4)</f>
        <v>7966.666666666667</v>
      </c>
      <c r="I4" s="14">
        <f t="shared" ref="I4" si="1">_xlfn.STDEV.P(E4:G4)</f>
        <v>839.41778764940534</v>
      </c>
      <c r="J4" s="25">
        <f t="shared" ref="J4" si="2">I4/H4*100</f>
        <v>10.536624949574126</v>
      </c>
      <c r="K4" s="13">
        <f t="shared" ref="K4" si="3">((D4/3)*(SUM(E4:G4)))</f>
        <v>63733.333333333328</v>
      </c>
    </row>
    <row r="5" spans="1:11" ht="34.5" customHeight="1" x14ac:dyDescent="0.25">
      <c r="A5" s="17">
        <v>2</v>
      </c>
      <c r="B5" s="23" t="s">
        <v>18</v>
      </c>
      <c r="C5" s="24" t="s">
        <v>16</v>
      </c>
      <c r="D5" s="24">
        <v>2</v>
      </c>
      <c r="E5" s="22">
        <v>680</v>
      </c>
      <c r="F5" s="22">
        <v>1150</v>
      </c>
      <c r="G5" s="18">
        <v>1100</v>
      </c>
      <c r="H5" s="13">
        <f t="shared" ref="H5" si="4">AVERAGE(E5:G5)</f>
        <v>976.66666666666663</v>
      </c>
      <c r="I5" s="14">
        <f t="shared" ref="I5:I6" si="5">_xlfn.STDEV.P(E5:G5)</f>
        <v>210.76579946049648</v>
      </c>
      <c r="J5" s="14">
        <f t="shared" ref="J5" si="6">I5/H5*100</f>
        <v>21.580115985716365</v>
      </c>
      <c r="K5" s="13">
        <f t="shared" ref="K5" si="7">((D5/3)*(SUM(E5:G5)))</f>
        <v>1953.3333333333333</v>
      </c>
    </row>
    <row r="6" spans="1:11" ht="24.75" customHeight="1" x14ac:dyDescent="0.25">
      <c r="A6" s="19"/>
      <c r="B6" s="31" t="s">
        <v>11</v>
      </c>
      <c r="C6" s="31"/>
      <c r="D6" s="31"/>
      <c r="E6" s="20">
        <f>SUMPRODUCT(E4:E5,$D4:$D5)</f>
        <v>55760</v>
      </c>
      <c r="F6" s="20">
        <f>SUMPRODUCT(F4:F5,$D4:$D5)</f>
        <v>72220</v>
      </c>
      <c r="G6" s="21">
        <f>SUMPRODUCT(G4:G5,$D4:$D5)</f>
        <v>69080</v>
      </c>
      <c r="H6" s="13">
        <f>AVERAGE(E6:G6)</f>
        <v>65686.666666666672</v>
      </c>
      <c r="I6" s="14">
        <f t="shared" si="5"/>
        <v>7135.3081378607767</v>
      </c>
      <c r="J6" s="14">
        <f>I6/H6*100</f>
        <v>10.862643059769781</v>
      </c>
      <c r="K6" s="20">
        <f>SUM(K4:K5)</f>
        <v>65686.666666666657</v>
      </c>
    </row>
    <row r="8" spans="1:11" ht="15.75" x14ac:dyDescent="0.25">
      <c r="A8" s="34" t="s">
        <v>10</v>
      </c>
      <c r="B8" s="34"/>
      <c r="C8" s="34"/>
      <c r="D8" s="34"/>
      <c r="E8" s="34"/>
      <c r="F8" s="34"/>
      <c r="G8" s="34"/>
      <c r="H8" s="34"/>
      <c r="I8" s="32">
        <f>K6</f>
        <v>65686.666666666657</v>
      </c>
      <c r="J8" s="32"/>
      <c r="K8" s="3" t="s">
        <v>6</v>
      </c>
    </row>
    <row r="9" spans="1:11" ht="15.75" customHeight="1" x14ac:dyDescent="0.25">
      <c r="A9" s="34" t="s">
        <v>8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48.75" customHeight="1" x14ac:dyDescent="0.25">
      <c r="A10" s="30" t="s">
        <v>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24.75" customHeight="1" x14ac:dyDescent="0.25">
      <c r="A11" s="7"/>
      <c r="B11" s="9"/>
      <c r="C11" s="2"/>
      <c r="D11" s="2"/>
      <c r="E11" s="4"/>
      <c r="F11" s="5"/>
      <c r="G11"/>
    </row>
  </sheetData>
  <mergeCells count="13">
    <mergeCell ref="A10:K10"/>
    <mergeCell ref="B6:D6"/>
    <mergeCell ref="I8:J8"/>
    <mergeCell ref="E2:G2"/>
    <mergeCell ref="A8:H8"/>
    <mergeCell ref="A9:K9"/>
    <mergeCell ref="A1:K1"/>
    <mergeCell ref="A2:A3"/>
    <mergeCell ref="B2:B3"/>
    <mergeCell ref="C2:C3"/>
    <mergeCell ref="D2:D3"/>
    <mergeCell ref="H2:J2"/>
    <mergeCell ref="K2:K3"/>
  </mergeCells>
  <pageMargins left="0.70866141732283472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Першина Екатерина Александровна</cp:lastModifiedBy>
  <cp:lastPrinted>2026-02-06T13:16:00Z</cp:lastPrinted>
  <dcterms:created xsi:type="dcterms:W3CDTF">2014-01-15T18:15:09Z</dcterms:created>
  <dcterms:modified xsi:type="dcterms:W3CDTF">2026-06-22T06:09:59Z</dcterms:modified>
</cp:coreProperties>
</file>