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\УМТО\2. Снабжение\АРТЁМ\Услуга по проведению лабораторных исследований индивидуальных доз облучения сотрудников ОЛД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" i="1" l="1"/>
  <c r="K7" i="1"/>
  <c r="K8" i="1" s="1"/>
  <c r="L7" i="1" l="1"/>
  <c r="L8" i="1" s="1"/>
  <c r="J7" i="1"/>
  <c r="I7" i="1"/>
  <c r="N7" i="1" l="1"/>
  <c r="O7" i="1" l="1"/>
  <c r="J8" i="1"/>
  <c r="I8" i="1"/>
  <c r="J13" i="1" l="1"/>
</calcChain>
</file>

<file path=xl/sharedStrings.xml><?xml version="1.0" encoding="utf-8"?>
<sst xmlns="http://schemas.openxmlformats.org/spreadsheetml/2006/main" count="22" uniqueCount="22">
  <si>
    <t>№</t>
  </si>
  <si>
    <t>среднее квадратичное отклонение</t>
  </si>
  <si>
    <t>коэффициент вариации</t>
  </si>
  <si>
    <t>(подпись/расшифровка подписи)</t>
  </si>
  <si>
    <t>"____"</t>
  </si>
  <si>
    <t>Коэфициент вариации цены не превышает 33%,товар считается однородным.</t>
  </si>
  <si>
    <t>Начальник УМТО</t>
  </si>
  <si>
    <t>Обоснование начальной(максимальной)  цены контракта.</t>
  </si>
  <si>
    <t>Расчет начальной(максимальной)цены контракта</t>
  </si>
  <si>
    <t>Предмет контракта</t>
  </si>
  <si>
    <t>Руководитель Контрактной службы:</t>
  </si>
  <si>
    <t>Итого НМЦК:</t>
  </si>
  <si>
    <t>Количество (шт.)</t>
  </si>
  <si>
    <t>Расчет начально (максимальной) цены контракта (руб.)</t>
  </si>
  <si>
    <t>средняя арифметическая величина цены единицы товара (руб.)</t>
  </si>
  <si>
    <t>Проведение лабораторных исследований индивидуальных доз облучения эквивалента дозы Hр (10) Тип дозиметров DTU-1</t>
  </si>
  <si>
    <t xml:space="preserve">Коммерческое предложение №1, руб. (в т.ч. НДС). </t>
  </si>
  <si>
    <t>Реестровый номер в ЕИС  № 0372200014025000188, руб. (в т.ч. НДС).</t>
  </si>
  <si>
    <t>Реестровый номер в ЕИС  №  0335100003224000569, руб. (в т.ч. НДС).</t>
  </si>
  <si>
    <t>Реестровый номер в ЕИС  №  0307300009524000302, руб. (в т.ч. НДС).</t>
  </si>
  <si>
    <t>С целью определения начальной(максимальной)  цены контракта применяется метод сопоставимых рыночных цен. В ЕИС был размещен запрос цен № 0372100001926000324 от 31.07.2026 г., по завершении срока подачи ценовых предложений получено одно ценовое предложение. Для формирования НМЦК дополнительно провели анализ заключенных контрактов в ЕИС.</t>
  </si>
  <si>
    <t>___________________ /Карякин Е.И./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</si>
</sst>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,##0.00\ _₽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5" xfId="0" applyFont="1" applyBorder="1" applyAlignment="1">
      <alignment horizontal="left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/>
    <xf numFmtId="0" fontId="3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2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Border="1" applyAlignment="1">
      <alignment horizontal="left"/>
    </xf>
    <xf numFmtId="165" fontId="4" fillId="0" borderId="17" xfId="1" applyNumberFormat="1" applyFont="1" applyBorder="1" applyAlignment="1">
      <alignment horizontal="center" vertical="center" wrapText="1"/>
    </xf>
    <xf numFmtId="165" fontId="2" fillId="0" borderId="18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44" fontId="5" fillId="0" borderId="14" xfId="0" applyNumberFormat="1" applyFont="1" applyBorder="1" applyAlignment="1">
      <alignment horizontal="center"/>
    </xf>
    <xf numFmtId="44" fontId="5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workbookViewId="0">
      <selection activeCell="G17" sqref="G17"/>
    </sheetView>
  </sheetViews>
  <sheetFormatPr defaultRowHeight="15" x14ac:dyDescent="0.25"/>
  <cols>
    <col min="1" max="1" width="0.140625" customWidth="1"/>
    <col min="2" max="2" width="6.28515625" customWidth="1"/>
    <col min="3" max="3" width="20.42578125" customWidth="1"/>
    <col min="4" max="5" width="16.42578125" customWidth="1"/>
    <col min="6" max="7" width="16.85546875" customWidth="1"/>
    <col min="8" max="8" width="15.28515625" customWidth="1"/>
    <col min="9" max="9" width="17" customWidth="1"/>
    <col min="10" max="11" width="16.5703125" customWidth="1"/>
    <col min="12" max="12" width="15.7109375" customWidth="1"/>
    <col min="13" max="13" width="17.42578125" customWidth="1"/>
    <col min="14" max="14" width="16" customWidth="1"/>
    <col min="15" max="15" width="13.7109375" customWidth="1"/>
  </cols>
  <sheetData>
    <row r="1" spans="1:15" ht="15" customHeight="1" x14ac:dyDescent="0.25">
      <c r="A1" s="31" t="s">
        <v>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6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" hidden="1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39" customHeight="1" x14ac:dyDescent="0.25">
      <c r="A4" s="32" t="s">
        <v>20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x14ac:dyDescent="0.25">
      <c r="A5" s="4"/>
      <c r="B5" s="4"/>
      <c r="C5" s="4"/>
      <c r="D5" s="4"/>
      <c r="E5" s="4"/>
      <c r="F5" s="4"/>
      <c r="G5" s="4"/>
      <c r="H5" s="4"/>
      <c r="I5" s="5"/>
      <c r="J5" s="5"/>
      <c r="K5" s="5"/>
      <c r="L5" s="5"/>
      <c r="M5" s="5"/>
      <c r="N5" s="5"/>
      <c r="O5" s="5"/>
    </row>
    <row r="6" spans="1:15" ht="75" customHeight="1" x14ac:dyDescent="0.25">
      <c r="A6" s="4"/>
      <c r="B6" s="6" t="s">
        <v>0</v>
      </c>
      <c r="C6" s="6" t="s">
        <v>9</v>
      </c>
      <c r="D6" s="7" t="s">
        <v>16</v>
      </c>
      <c r="E6" s="7" t="s">
        <v>17</v>
      </c>
      <c r="F6" s="7" t="s">
        <v>18</v>
      </c>
      <c r="G6" s="7" t="s">
        <v>19</v>
      </c>
      <c r="H6" s="6" t="s">
        <v>12</v>
      </c>
      <c r="I6" s="41" t="s">
        <v>13</v>
      </c>
      <c r="J6" s="42"/>
      <c r="K6" s="42"/>
      <c r="L6" s="43"/>
      <c r="M6" s="8" t="s">
        <v>14</v>
      </c>
      <c r="N6" s="8" t="s">
        <v>1</v>
      </c>
      <c r="O6" s="8" t="s">
        <v>2</v>
      </c>
    </row>
    <row r="7" spans="1:15" ht="120.75" thickBot="1" x14ac:dyDescent="0.3">
      <c r="A7" s="4"/>
      <c r="B7" s="6">
        <v>1</v>
      </c>
      <c r="C7" s="1" t="s">
        <v>15</v>
      </c>
      <c r="D7" s="2">
        <v>500</v>
      </c>
      <c r="E7" s="2">
        <v>502.34</v>
      </c>
      <c r="F7" s="2">
        <v>568.69000000000005</v>
      </c>
      <c r="G7" s="24">
        <v>527.35</v>
      </c>
      <c r="H7" s="3">
        <v>54</v>
      </c>
      <c r="I7" s="20">
        <f>D7*H7</f>
        <v>27000</v>
      </c>
      <c r="J7" s="20">
        <f>E7*H7</f>
        <v>27126.359999999997</v>
      </c>
      <c r="K7" s="20">
        <f>F7*H7</f>
        <v>30709.260000000002</v>
      </c>
      <c r="L7" s="20">
        <f>F7*H7</f>
        <v>30709.260000000002</v>
      </c>
      <c r="M7" s="21">
        <f>AVERAGE(D7,E7,F7,G7)</f>
        <v>524.59500000000003</v>
      </c>
      <c r="N7" s="21">
        <f>STDEV(D7,E7,F7)</f>
        <v>39.000244016330669</v>
      </c>
      <c r="O7" s="21">
        <f>N7/M7*100</f>
        <v>7.4343529801714974</v>
      </c>
    </row>
    <row r="8" spans="1:15" ht="18" customHeight="1" thickBot="1" x14ac:dyDescent="0.3">
      <c r="A8" s="4"/>
      <c r="B8" s="33" t="s">
        <v>8</v>
      </c>
      <c r="C8" s="34"/>
      <c r="D8" s="34"/>
      <c r="E8" s="34"/>
      <c r="F8" s="34"/>
      <c r="G8" s="34"/>
      <c r="H8" s="34"/>
      <c r="I8" s="23">
        <f>SUM(I7:I7)</f>
        <v>27000</v>
      </c>
      <c r="J8" s="9">
        <f>SUM(J7:J7)</f>
        <v>27126.359999999997</v>
      </c>
      <c r="K8" s="9">
        <f>SUM(K7)</f>
        <v>30709.260000000002</v>
      </c>
      <c r="L8" s="9">
        <f>SUM(L7:L7)</f>
        <v>30709.260000000002</v>
      </c>
      <c r="M8" s="5"/>
      <c r="N8" s="5"/>
      <c r="O8" s="5"/>
    </row>
    <row r="9" spans="1:15" ht="27" customHeight="1" x14ac:dyDescent="0.25">
      <c r="A9" s="5"/>
      <c r="B9" s="35"/>
      <c r="C9" s="36"/>
      <c r="D9" s="36"/>
      <c r="E9" s="36"/>
      <c r="F9" s="36"/>
      <c r="G9" s="36"/>
      <c r="H9" s="37"/>
      <c r="I9" s="10"/>
      <c r="J9" s="5"/>
      <c r="K9" s="5"/>
      <c r="L9" s="5"/>
      <c r="M9" s="5"/>
      <c r="N9" s="5"/>
      <c r="O9" s="5"/>
    </row>
    <row r="10" spans="1:15" x14ac:dyDescent="0.25">
      <c r="A10" s="5"/>
      <c r="B10" s="38"/>
      <c r="C10" s="39"/>
      <c r="D10" s="39"/>
      <c r="E10" s="39"/>
      <c r="F10" s="39"/>
      <c r="G10" s="39"/>
      <c r="H10" s="40"/>
      <c r="I10" s="11"/>
      <c r="J10" s="12"/>
      <c r="K10" s="12"/>
      <c r="L10" s="5"/>
      <c r="M10" s="5"/>
      <c r="N10" s="5"/>
      <c r="O10" s="5"/>
    </row>
    <row r="11" spans="1:15" ht="21" customHeight="1" x14ac:dyDescent="0.25">
      <c r="A11" s="5"/>
      <c r="B11" s="30" t="s">
        <v>5</v>
      </c>
      <c r="C11" s="30"/>
      <c r="D11" s="30"/>
      <c r="E11" s="30"/>
      <c r="F11" s="30"/>
      <c r="G11" s="30"/>
      <c r="H11" s="30"/>
      <c r="I11" s="30"/>
      <c r="J11" s="5"/>
      <c r="K11" s="5"/>
      <c r="L11" s="5"/>
      <c r="M11" s="5"/>
      <c r="N11" s="5"/>
      <c r="O11" s="5"/>
    </row>
    <row r="12" spans="1:15" ht="21" customHeight="1" thickBot="1" x14ac:dyDescent="0.3">
      <c r="A12" s="5"/>
      <c r="B12" s="13"/>
      <c r="C12" s="13"/>
      <c r="D12" s="13"/>
      <c r="E12" s="13"/>
      <c r="F12" s="13"/>
      <c r="G12" s="22"/>
      <c r="H12" s="13"/>
      <c r="I12" s="13"/>
      <c r="J12" s="5"/>
      <c r="K12" s="5"/>
      <c r="L12" s="5"/>
      <c r="M12" s="5"/>
      <c r="N12" s="5"/>
      <c r="O12" s="5"/>
    </row>
    <row r="13" spans="1:15" ht="19.5" thickBot="1" x14ac:dyDescent="0.35">
      <c r="A13" s="5"/>
      <c r="B13" s="4"/>
      <c r="C13" s="4"/>
      <c r="D13" s="5"/>
      <c r="E13" s="25" t="s">
        <v>11</v>
      </c>
      <c r="F13" s="26"/>
      <c r="G13" s="26"/>
      <c r="H13" s="26"/>
      <c r="I13" s="27"/>
      <c r="J13" s="28">
        <f>MIN(I8:L8)</f>
        <v>27000</v>
      </c>
      <c r="K13" s="28"/>
      <c r="L13" s="29"/>
      <c r="M13" s="5"/>
      <c r="N13" s="5"/>
      <c r="O13" s="5"/>
    </row>
    <row r="14" spans="1:15" x14ac:dyDescent="0.25">
      <c r="A14" s="5"/>
      <c r="B14" s="14"/>
      <c r="C14" s="15" t="s">
        <v>10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5"/>
      <c r="B15" s="16"/>
      <c r="C15" s="17" t="s">
        <v>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5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5.75" x14ac:dyDescent="0.25">
      <c r="A17" s="5"/>
      <c r="B17" s="5"/>
      <c r="C17" s="18" t="s">
        <v>21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5"/>
      <c r="B18" s="5"/>
      <c r="C18" s="19" t="s">
        <v>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5"/>
      <c r="B19" s="5"/>
      <c r="C19" s="19" t="s">
        <v>4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</sheetData>
  <mergeCells count="7">
    <mergeCell ref="E13:I13"/>
    <mergeCell ref="J13:L13"/>
    <mergeCell ref="B11:I11"/>
    <mergeCell ref="A1:O3"/>
    <mergeCell ref="A4:O4"/>
    <mergeCell ref="B8:H10"/>
    <mergeCell ref="I6:L6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Артём Евгеньевич Ситников</cp:lastModifiedBy>
  <cp:lastPrinted>2026-02-09T07:39:22Z</cp:lastPrinted>
  <dcterms:created xsi:type="dcterms:W3CDTF">2014-02-04T05:49:34Z</dcterms:created>
  <dcterms:modified xsi:type="dcterms:W3CDTF">2026-08-04T07:02:47Z</dcterms:modified>
</cp:coreProperties>
</file>