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БЮДЖЕТ ОЗП 2026-2027\ПРОБЫ ВОДЫ\"/>
    </mc:Choice>
  </mc:AlternateContent>
  <xr:revisionPtr revIDLastSave="0" documentId="13_ncr:1_{A1CA0E87-7582-4347-92D4-D564D16BB2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I5" i="42" l="1"/>
  <c r="J5" i="42" s="1"/>
  <c r="K5" i="42"/>
  <c r="L5" i="42" s="1"/>
  <c r="M5" i="42" s="1"/>
  <c r="N5" i="42" s="1"/>
  <c r="N6" i="42" l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<sst xmlns="http://schemas.openxmlformats.org/spreadsheetml/2006/main" count="28" uniqueCount="28">
  <si>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</si>
  <si>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</si>
  <si>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</si>
  <si>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</si>
  <si>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</si>
  <si>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</si>
  <si>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</si>
  <si>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</si>
  <si>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</si>
  <si>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</si>
  <si>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</si>
  <si>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</si>
  <si>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</si>
  <si>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</si>
  <si>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</si>
  <si>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</si>
  <si>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</si>
  <si>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</si>
  <si>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</si>
  <si>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</si>
  <si>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</si>
  <si>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</t>
  </si>
  <si>
    <t>Услуги в области испытаний и анализа состава и чистоты прочих веществ</t>
  </si>
  <si>
    <t>71.20.11.190</t>
  </si>
  <si>
    <t>Дата подготовки обоснования НМЦК: 18.06.2026</t>
  </si>
  <si>
    <t>Коммерческое предложение
№ 1,
Рег. № 82
от 21.05.2026</t>
  </si>
  <si>
    <t>Коммерческое предложение
№ 2,
Рег. № 106
от 16.06.2026</t>
  </si>
  <si>
    <t>Коммерческое предложение
№ 3,
Рег. № 113
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</si>
</sst>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4</xdr:row>
      <xdr:rowOff>7580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56301" y="2252415"/>
          <a:ext cx="1415303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view="pageBreakPreview" zoomScale="85" zoomScaleSheetLayoutView="85" workbookViewId="0">
      <selection activeCell="E9" sqref="E9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48" t="s">
        <v>15</v>
      </c>
      <c r="M1" s="49"/>
      <c r="N1" s="49"/>
      <c r="O1" s="12"/>
    </row>
    <row r="2" spans="1:15" s="2" customFormat="1" ht="22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8"/>
      <c r="L2" s="50"/>
      <c r="M2" s="50"/>
      <c r="N2" s="50"/>
      <c r="O2" s="9"/>
    </row>
    <row r="3" spans="1:15" s="2" customFormat="1" ht="12.75" x14ac:dyDescent="0.2">
      <c r="A3" s="39" t="s">
        <v>0</v>
      </c>
      <c r="B3" s="41" t="s">
        <v>2</v>
      </c>
      <c r="C3" s="41" t="s">
        <v>1</v>
      </c>
      <c r="D3" s="41" t="s">
        <v>3</v>
      </c>
      <c r="E3" s="43" t="s">
        <v>11</v>
      </c>
      <c r="F3" s="43"/>
      <c r="G3" s="43"/>
      <c r="H3" s="44" t="s">
        <v>10</v>
      </c>
      <c r="I3" s="44"/>
      <c r="J3" s="44"/>
      <c r="K3" s="45" t="s">
        <v>5</v>
      </c>
      <c r="L3" s="46"/>
      <c r="M3" s="46"/>
      <c r="N3" s="47"/>
      <c r="O3" s="54" t="s">
        <v>16</v>
      </c>
    </row>
    <row r="4" spans="1:15" s="2" customFormat="1" ht="158.25" customHeight="1" x14ac:dyDescent="0.2">
      <c r="A4" s="40"/>
      <c r="B4" s="42"/>
      <c r="C4" s="42"/>
      <c r="D4" s="41"/>
      <c r="E4" s="36" t="s">
        <v>25</v>
      </c>
      <c r="F4" s="36" t="s">
        <v>26</v>
      </c>
      <c r="G4" s="36" t="s">
        <v>27</v>
      </c>
      <c r="H4" s="3" t="s">
        <v>18</v>
      </c>
      <c r="I4" s="3" t="s">
        <v>4</v>
      </c>
      <c r="J4" s="13" t="s">
        <v>19</v>
      </c>
      <c r="K4" s="33" t="s">
        <v>20</v>
      </c>
      <c r="L4" s="14" t="s">
        <v>7</v>
      </c>
      <c r="M4" s="14" t="s">
        <v>8</v>
      </c>
      <c r="N4" s="15" t="s">
        <v>9</v>
      </c>
      <c r="O4" s="54"/>
    </row>
    <row r="5" spans="1:15" s="1" customFormat="1" ht="61.5" customHeight="1" x14ac:dyDescent="0.25">
      <c r="A5" s="22">
        <v>1</v>
      </c>
      <c r="B5" s="25" t="s">
        <v>22</v>
      </c>
      <c r="C5" s="23" t="s">
        <v>21</v>
      </c>
      <c r="D5" s="17">
        <v>1</v>
      </c>
      <c r="E5" s="17">
        <v>31626</v>
      </c>
      <c r="F5" s="17">
        <v>23811.96</v>
      </c>
      <c r="G5" s="17">
        <v>27085</v>
      </c>
      <c r="H5" s="17">
        <f>AVERAGE(E5:G5)</f>
        <v>27507.653333333332</v>
      </c>
      <c r="I5" s="18">
        <f>SQRT(((SUM((POWER(E5-H5,2)),(POWER(F5-H5,2)),(POWER(G5-H5,2)))/(COLUMNS(E5:G5)-1))))</f>
        <v>3924.1282038859708</v>
      </c>
      <c r="J5" s="16">
        <f>I5/H5*100</f>
        <v>14.265586948962946</v>
      </c>
      <c r="K5" s="17">
        <f>((D5/3)*(SUM(E5:G5)))</f>
        <v>27507.653333333328</v>
      </c>
      <c r="L5" s="17">
        <f>K5/D5</f>
        <v>27507.653333333328</v>
      </c>
      <c r="M5" s="17">
        <f>ROUND(L5,2)</f>
        <v>27507.65</v>
      </c>
      <c r="N5" s="17">
        <f>M5*D5</f>
        <v>27507.65</v>
      </c>
      <c r="O5" s="16" t="s">
        <v>23</v>
      </c>
    </row>
    <row r="6" spans="1:15" s="2" customFormat="1" ht="18.75" x14ac:dyDescent="0.2">
      <c r="A6" s="55" t="s">
        <v>6</v>
      </c>
      <c r="B6" s="56"/>
      <c r="C6" s="55"/>
      <c r="D6" s="55"/>
      <c r="E6" s="55"/>
      <c r="F6" s="55"/>
      <c r="G6" s="55"/>
      <c r="H6" s="55"/>
      <c r="I6" s="19"/>
      <c r="J6" s="19"/>
      <c r="K6" s="19"/>
      <c r="L6" s="20"/>
      <c r="M6" s="21"/>
      <c r="N6" s="34">
        <f>SUM(N5:N5)</f>
        <v>27507.65</v>
      </c>
      <c r="O6" s="6"/>
    </row>
    <row r="7" spans="1:15" s="2" customFormat="1" ht="18.75" x14ac:dyDescent="0.2">
      <c r="A7" s="35"/>
      <c r="B7" s="35"/>
      <c r="C7" s="35"/>
      <c r="D7" s="35"/>
      <c r="E7" s="35"/>
      <c r="F7" s="35"/>
      <c r="G7" s="35"/>
      <c r="H7" s="35"/>
      <c r="I7" s="19"/>
      <c r="J7" s="19"/>
      <c r="K7" s="19"/>
      <c r="L7" s="20"/>
      <c r="M7" s="21"/>
      <c r="N7" s="34"/>
      <c r="O7" s="6"/>
    </row>
    <row r="8" spans="1:15" ht="15" customHeight="1" x14ac:dyDescent="0.25">
      <c r="A8" s="24"/>
      <c r="B8" s="60" t="s">
        <v>24</v>
      </c>
      <c r="C8" s="61"/>
      <c r="D8" s="61"/>
      <c r="E8" s="61"/>
      <c r="F8" s="61"/>
      <c r="G8" s="61"/>
      <c r="H8" s="61"/>
      <c r="I8" s="61"/>
      <c r="J8" s="24"/>
      <c r="K8" s="24"/>
      <c r="L8" s="24"/>
      <c r="M8" s="24"/>
      <c r="N8" s="24"/>
      <c r="O8" s="11"/>
    </row>
    <row r="9" spans="1:15" ht="16.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  <c r="O9" s="11"/>
    </row>
    <row r="10" spans="1:15" ht="15.75" x14ac:dyDescent="0.25">
      <c r="A10" s="57" t="s">
        <v>17</v>
      </c>
      <c r="B10" s="58"/>
      <c r="C10" s="58"/>
      <c r="D10" s="59"/>
      <c r="E10" s="27"/>
      <c r="F10" s="28"/>
      <c r="G10" s="28"/>
      <c r="H10" s="29"/>
      <c r="I10" s="29"/>
      <c r="J10" s="28"/>
      <c r="K10" s="28"/>
      <c r="L10" s="28"/>
      <c r="M10" s="28"/>
      <c r="N10" s="29"/>
    </row>
    <row r="11" spans="1:15" ht="16.5" thickBot="1" x14ac:dyDescent="0.3">
      <c r="A11" s="51" t="s">
        <v>12</v>
      </c>
      <c r="B11" s="51"/>
      <c r="C11" s="51"/>
      <c r="D11" s="51"/>
      <c r="E11" s="27"/>
      <c r="F11" s="28"/>
      <c r="G11" s="28"/>
      <c r="H11" s="28"/>
      <c r="I11" s="28"/>
      <c r="J11" s="28"/>
      <c r="K11" s="28"/>
      <c r="L11" s="28"/>
      <c r="M11" s="28"/>
      <c r="N11" s="29"/>
    </row>
    <row r="12" spans="1:15" ht="15.75" x14ac:dyDescent="0.25">
      <c r="A12" s="52" t="s">
        <v>14</v>
      </c>
      <c r="B12" s="52"/>
      <c r="C12" s="52"/>
      <c r="D12" s="52"/>
      <c r="E12" s="27"/>
      <c r="F12" s="28"/>
      <c r="G12" s="28"/>
      <c r="H12" s="28"/>
      <c r="I12" s="28"/>
      <c r="J12" s="28"/>
      <c r="K12" s="28"/>
      <c r="L12" s="28"/>
      <c r="M12" s="28"/>
      <c r="N12" s="29"/>
    </row>
    <row r="13" spans="1:15" ht="16.5" thickBot="1" x14ac:dyDescent="0.3">
      <c r="A13" s="53" t="s">
        <v>13</v>
      </c>
      <c r="B13" s="53"/>
      <c r="C13" s="53"/>
      <c r="D13" s="53"/>
      <c r="E13" s="30"/>
      <c r="F13" s="31"/>
      <c r="G13" s="31"/>
      <c r="H13" s="31"/>
      <c r="I13" s="31"/>
      <c r="J13" s="31"/>
      <c r="K13" s="31"/>
      <c r="L13" s="31"/>
      <c r="M13" s="31"/>
      <c r="N13" s="32"/>
      <c r="O13" s="7"/>
    </row>
  </sheetData>
  <mergeCells count="16">
    <mergeCell ref="A11:D11"/>
    <mergeCell ref="A12:D12"/>
    <mergeCell ref="A13:D13"/>
    <mergeCell ref="O3:O4"/>
    <mergeCell ref="A6:H6"/>
    <mergeCell ref="A10:D10"/>
    <mergeCell ref="B8:I8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2026-06-24T06:59:06Z</cp:lastPrinted>
  <dcterms:created xsi:type="dcterms:W3CDTF">2014-01-15T18:15:09Z</dcterms:created>
  <dcterms:modified xsi:type="dcterms:W3CDTF">2026-06-24T06:59:11Z</dcterms:modified>
</cp:coreProperties>
</file>