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РАБОТА ОТДЕЛА 1 (КАЗАНЬ - 2017)\!ГК\2026\!В работе\Поставка флагов\"/>
    </mc:Choice>
  </mc:AlternateContent>
  <bookViews>
    <workbookView xWindow="0" yWindow="0" windowWidth="25470" windowHeight="909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Лист1!$B$1</definedName>
    <definedName name="_ftnref10" localSheetId="0">Лист1!#REF!</definedName>
    <definedName name="_ftnref11" localSheetId="0">Лист1!#REF!</definedName>
    <definedName name="_ftnref2" localSheetId="0">Лист1!$B$4</definedName>
    <definedName name="_ftnref3" localSheetId="0">Лист1!$G$12</definedName>
    <definedName name="_ftnref4" localSheetId="0">Лист1!$P$12</definedName>
    <definedName name="_ftnref5" localSheetId="0">Лист1!$B$7</definedName>
    <definedName name="_ftnref6" localSheetId="0">Лист1!$H$13</definedName>
    <definedName name="_ftnref7" localSheetId="0">Лист1!$M$13</definedName>
    <definedName name="_ftnref8" localSheetId="0">Лист1!$N$13</definedName>
    <definedName name="_ftnref9" localSheetId="0">Лист1!$H$14</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 l="1"/>
  <c r="N19" i="1"/>
  <c r="N20" i="1"/>
  <c r="N21" i="1"/>
  <c r="N17" i="1"/>
  <c r="L20" i="1"/>
  <c r="K20" i="1"/>
  <c r="L19" i="1"/>
  <c r="K19" i="1"/>
  <c r="K17" i="1" l="1"/>
  <c r="L17" i="1"/>
  <c r="K18" i="1"/>
  <c r="L18" i="1"/>
  <c r="K21" i="1"/>
  <c r="L21" i="1"/>
  <c r="N22" i="1" l="1"/>
</calcChain>
</file>

<file path=xl/sharedStrings.xml><?xml version="1.0" encoding="utf-8"?>
<sst xmlns="http://schemas.openxmlformats.org/spreadsheetml/2006/main" count="55" uniqueCount="39">
  <si>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</si>
  <si>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</si>
  <si>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</si>
  <si>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</si>
  <si>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Коэфф. вариации (v)</t>
  </si>
  <si>
    <t>Цена за ед.(руб.)</t>
  </si>
  <si>
    <t>Итого НМЦК (ЦК)</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</si>
  <si>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</si>
  <si>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</si>
  <si>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t>Ср. рыночная цена за единицу (руб.)</t>
  </si>
  <si>
    <t>шт.</t>
  </si>
  <si>
    <t>Обоснование начальной (максимальной) цены контракта, цены контракта, заключаемого с единственным поставщиком (подрядчиком, исполнителем) (НМЦК(ЦК)) определение начальной цены единицы товара, работы, услуги, начальной суммы цен указанных единиц, максимального значения цены контракта, обоснование цены единицы товара, работы, услуги</t>
  </si>
  <si>
    <r>
      <t>Наименование товара, работы, услуги по КТРУ</t>
    </r>
    <r>
      <rPr>
        <sz val="12"/>
        <color theme="1"/>
        <rFont val="Times New Roman"/>
        <family val="1"/>
        <charset val="204"/>
      </rPr>
      <t xml:space="preserve"> </t>
    </r>
  </si>
  <si>
    <t>Типовая принадлежность</t>
  </si>
  <si>
    <t>Кол-во</t>
  </si>
  <si>
    <t>тип 1</t>
  </si>
  <si>
    <t>тип 2</t>
  </si>
  <si>
    <t>тип 3</t>
  </si>
  <si>
    <t>Ценовые значения анализа рынка</t>
  </si>
  <si>
    <t>Цена за единицу с учетом нормативных затрат</t>
  </si>
  <si>
    <t>Итоговое значение НМЦК (ЦК) (руб.)</t>
  </si>
  <si>
    <t>Итого цена единицы товара (работы, услуги) в том числе с учетом ЛБО (руб.)</t>
  </si>
  <si>
    <t>Всего НМЦК (ЦК)/цена единицы товара (работы, услуги) с учетом ЛБО (руб.)</t>
  </si>
  <si>
    <t xml:space="preserve">Цена государственного контракта включает в себя все налоги, сборы, пошлины и другие обязательные платежи, которые Поставщик должен оплачивать в соответствии с условиями государственного контракта, или на иных основаниях, в том числе транспортные расходы.            
</t>
  </si>
  <si>
    <r>
      <t xml:space="preserve">Используемый метод определения НМЦК(ЦК): </t>
    </r>
    <r>
      <rPr>
        <b/>
        <sz val="12"/>
        <rFont val="Times New Roman"/>
        <family val="1"/>
        <charset val="204"/>
      </rPr>
      <t xml:space="preserve">Метод сопоставимых рыночных цен (анализа рынка)
</t>
    </r>
  </si>
  <si>
    <t>*</t>
  </si>
  <si>
    <t>тип 4</t>
  </si>
  <si>
    <t>тип 5</t>
  </si>
  <si>
    <t>Флажная продукция  13.92.29.190/13.92.29.190-00000011</t>
  </si>
  <si>
    <t>Государственный флаг Российской Федерации</t>
  </si>
  <si>
    <t xml:space="preserve">Флаг субъекта Российской Федерации </t>
  </si>
  <si>
    <t xml:space="preserve">Флаг ведомственный </t>
  </si>
  <si>
    <r>
      <t>Предмет контракта: П</t>
    </r>
    <r>
      <rPr>
        <b/>
        <sz val="12"/>
        <color theme="1"/>
        <rFont val="Times New Roman"/>
        <family val="1"/>
        <charset val="204"/>
      </rPr>
      <t xml:space="preserve">оставка флагов уличных для обеспечения нужд территориальных органов Федерального Казначейства.
</t>
    </r>
  </si>
  <si>
    <t xml:space="preserve">"В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              
"               
</t>
  </si>
  <si>
    <r>
      <rPr>
        <sz val="12"/>
        <rFont val="Times New Roman"/>
        <family val="1"/>
        <charset val="204"/>
      </rPr>
      <t>Дата подготовки обоснования НМЦК(ЦК)</t>
    </r>
    <r>
      <rPr>
        <sz val="12"/>
        <color theme="1"/>
        <rFont val="Times New Roman"/>
        <family val="1"/>
        <charset val="204"/>
      </rPr>
      <t xml:space="preserve"> 12</t>
    </r>
    <r>
      <rPr>
        <b/>
        <sz val="12"/>
        <color theme="1"/>
        <rFont val="Times New Roman"/>
        <family val="1"/>
        <charset val="204"/>
      </rPr>
      <t>.05.2026</t>
    </r>
  </si>
  <si>
    <t xml:space="preserve">С целью обоснования НМЦК (ЦК) проведено исследование рынка. Направлен запрос о предоставлении ценовой информации посредством электронной почты; размещен  запрос о предоставлении ценовой информации в единой информационной системе в сфере закупок товаров, работ, услуг для обеспечения государственных или муниципальных нужд (далее - ЕИС). Реквизиты запросов ценовой информации (в т.ч. в ЕИС):  запрос о предоставлении ценовой информации направлен в 5 организаций:  исх. от 30.04.2026 № 59-24-31/3261,  запрос цен (ЕИС): от 30.04.2026 №  0811400000126000385 (ред 01). Получен ответ по запросу ценовой информации  от 0 (ноль) организаций, по запросу цен, размещенному в ЕИС  получен ответ от 3 (трех) организаций. На основании данной информации произведен расчет НМЦК (ЦК)  Источник № 1: Вх. от 12.05.2026  № 3790 , Источник № 2: Вх. от .12.05.2026 № 3792 ,  Источник №  3:  Вх. от 12.05.2026  № 3791          
</t>
  </si>
  <si>
    <t xml:space="preserve">Источник   № 1                     Вх. № 3790  от 12.05.2026  </t>
  </si>
  <si>
    <t>Источник № 2      Вх. № 3792 от 12.05.2026</t>
  </si>
  <si>
    <t>Источник № 3 Вх. №  3791 от 12.05.2026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</si>
</sst>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6"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Calibri"/>
      <family val="2"/>
      <charset val="204"/>
      <scheme val="minor"/>
    </font>
    <font>
      <b/>
      <sz val="12"/>
      <name val="Times New Roman"/>
      <family val="1"/>
      <charset val="204"/>
    </font>
    <font>
      <sz val="12"/>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s>
  <cellStyleXfs count="2">
    <xf numFmtId="0" fontId="0" fillId="0" borderId="0"/>
    <xf numFmtId="43" fontId="3" fillId="0" borderId="0" applyFont="0" applyFill="0" applyBorder="0" applyAlignment="0" applyProtection="0"/>
  </cellStyleXfs>
  <cellXfs count="40">
    <xf numFmtId="0" fontId="0" fillId="0" borderId="0" xfId="0"/>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43" fontId="1" fillId="0" borderId="3" xfId="1"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4" fontId="1" fillId="0" borderId="10" xfId="0" applyNumberFormat="1" applyFont="1" applyBorder="1" applyAlignment="1">
      <alignment horizontal="center" vertical="center" wrapText="1"/>
    </xf>
    <xf numFmtId="43" fontId="1" fillId="2" borderId="3" xfId="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3" xfId="0" applyFont="1" applyBorder="1" applyAlignment="1">
      <alignment horizontal="center" vertical="center" wrapText="1"/>
    </xf>
    <xf numFmtId="164" fontId="1" fillId="0" borderId="0" xfId="0" applyNumberFormat="1" applyFont="1" applyAlignment="1">
      <alignment wrapText="1"/>
    </xf>
    <xf numFmtId="0" fontId="1" fillId="0" borderId="0" xfId="0" applyFont="1" applyAlignment="1">
      <alignment vertical="center" wrapText="1"/>
    </xf>
    <xf numFmtId="0" fontId="0" fillId="0" borderId="0" xfId="0"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right" vertical="center" wrapText="1"/>
    </xf>
    <xf numFmtId="0" fontId="1" fillId="0" borderId="6" xfId="0" applyFont="1" applyBorder="1" applyAlignment="1">
      <alignment horizontal="right" vertical="center" wrapText="1"/>
    </xf>
    <xf numFmtId="43" fontId="2" fillId="0" borderId="7" xfId="0" applyNumberFormat="1" applyFont="1" applyBorder="1" applyAlignment="1">
      <alignment horizontal="left" vertical="center" wrapText="1"/>
    </xf>
    <xf numFmtId="43" fontId="2" fillId="0" borderId="4" xfId="0" applyNumberFormat="1" applyFont="1" applyBorder="1" applyAlignment="1">
      <alignment horizontal="left" vertical="center" wrapText="1"/>
    </xf>
    <xf numFmtId="0" fontId="4" fillId="0" borderId="0" xfId="0" applyFont="1" applyAlignment="1">
      <alignment horizontal="center" wrapText="1"/>
    </xf>
    <xf numFmtId="0" fontId="1" fillId="0" borderId="0" xfId="0" applyFont="1" applyAlignment="1">
      <alignment horizontal="left" vertical="center" wrapText="1"/>
    </xf>
    <xf numFmtId="0" fontId="1" fillId="0" borderId="0" xfId="0" applyFont="1" applyAlignment="1">
      <alignment vertical="top" wrapText="1"/>
    </xf>
    <xf numFmtId="0" fontId="5" fillId="0" borderId="0" xfId="0" applyFont="1" applyAlignment="1">
      <alignment vertical="top"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6"/>
  <sheetViews>
    <sheetView tabSelected="1" zoomScale="85" zoomScaleNormal="85" workbookViewId="0">
      <selection activeCell="B7" sqref="B7:R7"/>
    </sheetView>
  </sheetViews>
  <sheetFormatPr defaultRowHeight="15.75" x14ac:dyDescent="0.25"/>
  <cols>
    <col min="1" max="1" width="3.7109375" style="3" customWidth="1"/>
    <col min="2" max="2" width="9.140625" style="3"/>
    <col min="3" max="3" width="33.5703125" style="3" customWidth="1"/>
    <col min="4" max="4" width="32" style="3" customWidth="1"/>
    <col min="5" max="5" width="20.5703125" style="3" customWidth="1"/>
    <col min="6" max="7" width="12.85546875" style="3" customWidth="1"/>
    <col min="8" max="8" width="19.140625" style="3" customWidth="1"/>
    <col min="9" max="9" width="18.28515625" style="3" customWidth="1"/>
    <col min="10" max="10" width="17.28515625" style="3" customWidth="1"/>
    <col min="11" max="12" width="12.85546875" style="3" customWidth="1"/>
    <col min="13" max="13" width="15.5703125" style="3" customWidth="1"/>
    <col min="14" max="14" width="15.42578125" style="3" customWidth="1"/>
    <col min="15" max="15" width="10.42578125" style="3" customWidth="1"/>
    <col min="16" max="17" width="12.85546875" style="3" customWidth="1"/>
    <col min="18" max="18" width="12.28515625" style="3" bestFit="1" customWidth="1"/>
    <col min="19" max="19" width="12.42578125" style="3" bestFit="1" customWidth="1"/>
    <col min="20" max="16384" width="9.140625" style="3"/>
  </cols>
  <sheetData>
    <row r="1" spans="2:18" ht="60" customHeight="1" x14ac:dyDescent="0.25">
      <c r="B1" s="30" t="s">
        <v>11</v>
      </c>
      <c r="C1" s="30"/>
      <c r="D1" s="30"/>
      <c r="E1" s="30"/>
      <c r="F1" s="30"/>
      <c r="G1" s="30"/>
      <c r="H1" s="30"/>
      <c r="I1" s="30"/>
      <c r="J1" s="30"/>
      <c r="K1" s="30"/>
      <c r="L1" s="30"/>
      <c r="M1" s="30"/>
      <c r="N1" s="30"/>
      <c r="O1" s="30"/>
      <c r="P1" s="30"/>
      <c r="Q1" s="30"/>
      <c r="R1" s="30"/>
    </row>
    <row r="4" spans="2:18" ht="38.25" customHeight="1" x14ac:dyDescent="0.25">
      <c r="B4" s="31" t="s">
        <v>34</v>
      </c>
      <c r="C4" s="31"/>
      <c r="D4" s="31"/>
      <c r="E4" s="31"/>
      <c r="F4" s="31"/>
      <c r="G4" s="31"/>
      <c r="H4" s="31"/>
      <c r="I4" s="31"/>
      <c r="J4" s="31"/>
      <c r="K4" s="31"/>
      <c r="L4" s="31"/>
      <c r="M4" s="31"/>
      <c r="N4" s="31"/>
      <c r="O4" s="31"/>
      <c r="P4" s="31"/>
      <c r="Q4" s="31"/>
      <c r="R4" s="31"/>
    </row>
    <row r="5" spans="2:18" ht="37.5" customHeight="1" x14ac:dyDescent="0.25">
      <c r="B5" s="32" t="s">
        <v>32</v>
      </c>
      <c r="C5" s="32"/>
      <c r="D5" s="32"/>
      <c r="E5" s="32"/>
      <c r="F5" s="32"/>
      <c r="G5" s="32"/>
      <c r="H5" s="32"/>
      <c r="I5" s="32"/>
      <c r="J5" s="32"/>
      <c r="K5" s="32"/>
      <c r="L5" s="32"/>
      <c r="M5" s="32"/>
      <c r="N5" s="32"/>
      <c r="O5" s="32"/>
      <c r="P5" s="32"/>
      <c r="Q5" s="32"/>
      <c r="R5" s="32"/>
    </row>
    <row r="6" spans="2:18" ht="20.25" customHeight="1" x14ac:dyDescent="0.25">
      <c r="B6" s="33" t="s">
        <v>24</v>
      </c>
      <c r="C6" s="32"/>
      <c r="D6" s="32"/>
      <c r="E6" s="32"/>
      <c r="F6" s="32"/>
      <c r="G6" s="32"/>
      <c r="H6" s="32"/>
      <c r="I6" s="32"/>
      <c r="J6" s="32"/>
      <c r="K6" s="32"/>
      <c r="L6" s="32"/>
      <c r="M6" s="32"/>
      <c r="N6" s="32"/>
      <c r="O6" s="32"/>
      <c r="P6" s="32"/>
      <c r="Q6" s="32"/>
      <c r="R6" s="32"/>
    </row>
    <row r="7" spans="2:18" ht="81" customHeight="1" x14ac:dyDescent="0.25">
      <c r="B7" s="15" t="s">
        <v>35</v>
      </c>
      <c r="C7" s="15"/>
      <c r="D7" s="15"/>
      <c r="E7" s="15"/>
      <c r="F7" s="15"/>
      <c r="G7" s="15"/>
      <c r="H7" s="15"/>
      <c r="I7" s="15"/>
      <c r="J7" s="15"/>
      <c r="K7" s="15"/>
      <c r="L7" s="15"/>
      <c r="M7" s="15"/>
      <c r="N7" s="15"/>
      <c r="O7" s="15"/>
      <c r="P7" s="15"/>
      <c r="Q7" s="15"/>
      <c r="R7" s="15"/>
    </row>
    <row r="8" spans="2:18" ht="37.5" customHeight="1" x14ac:dyDescent="0.25">
      <c r="B8" s="31" t="s">
        <v>0</v>
      </c>
      <c r="C8" s="31"/>
      <c r="D8" s="31"/>
      <c r="E8" s="31"/>
      <c r="F8" s="31"/>
      <c r="G8" s="31"/>
      <c r="H8" s="31"/>
      <c r="I8" s="31"/>
      <c r="J8" s="31"/>
      <c r="K8" s="31"/>
      <c r="L8" s="31"/>
      <c r="M8" s="31"/>
      <c r="N8" s="31"/>
      <c r="O8" s="31"/>
      <c r="P8" s="31"/>
      <c r="Q8" s="31"/>
      <c r="R8" s="31"/>
    </row>
    <row r="9" spans="2:18" ht="34.5" customHeight="1" x14ac:dyDescent="0.25">
      <c r="B9" s="31" t="s">
        <v>7</v>
      </c>
      <c r="C9" s="31"/>
      <c r="D9" s="31"/>
      <c r="E9" s="31"/>
      <c r="F9" s="31"/>
      <c r="G9" s="31"/>
      <c r="H9" s="31"/>
      <c r="I9" s="31"/>
      <c r="J9" s="31"/>
      <c r="K9" s="31"/>
      <c r="L9" s="31"/>
      <c r="M9" s="31"/>
      <c r="N9" s="31"/>
      <c r="O9" s="31"/>
      <c r="P9" s="31"/>
      <c r="Q9" s="31"/>
      <c r="R9" s="31"/>
    </row>
    <row r="11" spans="2:18" ht="16.5" thickBot="1" x14ac:dyDescent="0.3"/>
    <row r="12" spans="2:18" ht="16.5" thickBot="1" x14ac:dyDescent="0.3">
      <c r="B12" s="17" t="s">
        <v>8</v>
      </c>
      <c r="C12" s="20" t="s">
        <v>12</v>
      </c>
      <c r="D12" s="17" t="s">
        <v>1</v>
      </c>
      <c r="E12" s="20" t="s">
        <v>13</v>
      </c>
      <c r="F12" s="17" t="s">
        <v>2</v>
      </c>
      <c r="G12" s="20" t="s">
        <v>14</v>
      </c>
      <c r="H12" s="23" t="s">
        <v>3</v>
      </c>
      <c r="I12" s="24"/>
      <c r="J12" s="24"/>
      <c r="K12" s="24"/>
      <c r="L12" s="24"/>
      <c r="M12" s="24"/>
      <c r="N12" s="24"/>
      <c r="O12" s="25"/>
      <c r="P12" s="17" t="s">
        <v>21</v>
      </c>
      <c r="Q12" s="17" t="s">
        <v>22</v>
      </c>
    </row>
    <row r="13" spans="2:18" ht="28.5" customHeight="1" thickBot="1" x14ac:dyDescent="0.3">
      <c r="B13" s="18"/>
      <c r="C13" s="21"/>
      <c r="D13" s="18"/>
      <c r="E13" s="21"/>
      <c r="F13" s="18"/>
      <c r="G13" s="21"/>
      <c r="H13" s="23" t="s">
        <v>18</v>
      </c>
      <c r="I13" s="24"/>
      <c r="J13" s="25"/>
      <c r="K13" s="17" t="s">
        <v>4</v>
      </c>
      <c r="L13" s="17" t="s">
        <v>9</v>
      </c>
      <c r="M13" s="21" t="s">
        <v>19</v>
      </c>
      <c r="N13" s="34" t="s">
        <v>20</v>
      </c>
      <c r="O13" s="35"/>
      <c r="P13" s="18"/>
      <c r="Q13" s="18"/>
    </row>
    <row r="14" spans="2:18" ht="61.5" customHeight="1" thickBot="1" x14ac:dyDescent="0.3">
      <c r="B14" s="18"/>
      <c r="C14" s="21"/>
      <c r="D14" s="18"/>
      <c r="E14" s="21"/>
      <c r="F14" s="18"/>
      <c r="G14" s="21"/>
      <c r="H14" s="9" t="s">
        <v>36</v>
      </c>
      <c r="I14" s="10" t="s">
        <v>37</v>
      </c>
      <c r="J14" s="10" t="s">
        <v>38</v>
      </c>
      <c r="K14" s="18"/>
      <c r="L14" s="18"/>
      <c r="M14" s="21"/>
      <c r="N14" s="36"/>
      <c r="O14" s="37"/>
      <c r="P14" s="18"/>
      <c r="Q14" s="18"/>
    </row>
    <row r="15" spans="2:18" ht="57" customHeight="1" thickBot="1" x14ac:dyDescent="0.3">
      <c r="B15" s="19"/>
      <c r="C15" s="22"/>
      <c r="D15" s="19"/>
      <c r="E15" s="22"/>
      <c r="F15" s="19"/>
      <c r="G15" s="22"/>
      <c r="H15" s="5" t="s">
        <v>5</v>
      </c>
      <c r="I15" s="2" t="s">
        <v>5</v>
      </c>
      <c r="J15" s="2" t="s">
        <v>5</v>
      </c>
      <c r="K15" s="19"/>
      <c r="L15" s="19"/>
      <c r="M15" s="22"/>
      <c r="N15" s="38"/>
      <c r="O15" s="39"/>
      <c r="P15" s="19"/>
      <c r="Q15" s="19"/>
    </row>
    <row r="16" spans="2:18" ht="16.5" thickBot="1" x14ac:dyDescent="0.3">
      <c r="B16" s="1">
        <v>1</v>
      </c>
      <c r="C16" s="2">
        <v>2</v>
      </c>
      <c r="D16" s="2">
        <v>3</v>
      </c>
      <c r="E16" s="2">
        <v>4</v>
      </c>
      <c r="F16" s="2">
        <v>5</v>
      </c>
      <c r="G16" s="2">
        <v>6</v>
      </c>
      <c r="H16" s="2">
        <v>7</v>
      </c>
      <c r="I16" s="2">
        <v>8</v>
      </c>
      <c r="J16" s="2">
        <v>9</v>
      </c>
      <c r="K16" s="2">
        <v>10</v>
      </c>
      <c r="L16" s="2">
        <v>11</v>
      </c>
      <c r="M16" s="2">
        <v>12</v>
      </c>
      <c r="N16" s="23">
        <v>13</v>
      </c>
      <c r="O16" s="25"/>
      <c r="P16" s="2">
        <v>14</v>
      </c>
      <c r="Q16" s="2">
        <v>15</v>
      </c>
    </row>
    <row r="17" spans="2:18" ht="71.25" customHeight="1" thickBot="1" x14ac:dyDescent="0.3">
      <c r="B17" s="6">
        <v>1</v>
      </c>
      <c r="C17" s="5" t="s">
        <v>28</v>
      </c>
      <c r="D17" s="5" t="s">
        <v>29</v>
      </c>
      <c r="E17" s="5" t="s">
        <v>15</v>
      </c>
      <c r="F17" s="6" t="s">
        <v>10</v>
      </c>
      <c r="G17" s="5">
        <v>1</v>
      </c>
      <c r="H17" s="7">
        <v>3600</v>
      </c>
      <c r="I17" s="7">
        <v>3500</v>
      </c>
      <c r="J17" s="7">
        <v>3300</v>
      </c>
      <c r="K17" s="4">
        <f t="shared" ref="K17:K21" si="0">(STDEV(H17:J17)/AVERAGE(H17:J17))*100</f>
        <v>4.41</v>
      </c>
      <c r="L17" s="6">
        <f t="shared" ref="L17:L21" si="1">ROUNDDOWN(AVERAGE(H17:J17),2)</f>
        <v>3466.66</v>
      </c>
      <c r="M17" s="4"/>
      <c r="N17" s="4">
        <f>J17*G17</f>
        <v>3300</v>
      </c>
      <c r="O17" s="8" t="s">
        <v>25</v>
      </c>
      <c r="P17" s="6"/>
      <c r="Q17" s="6"/>
      <c r="R17" s="12"/>
    </row>
    <row r="18" spans="2:18" ht="57" customHeight="1" thickBot="1" x14ac:dyDescent="0.3">
      <c r="B18" s="6">
        <v>2</v>
      </c>
      <c r="C18" s="5" t="s">
        <v>28</v>
      </c>
      <c r="D18" s="5" t="s">
        <v>29</v>
      </c>
      <c r="E18" s="5" t="s">
        <v>16</v>
      </c>
      <c r="F18" s="6" t="s">
        <v>10</v>
      </c>
      <c r="G18" s="5">
        <v>2</v>
      </c>
      <c r="H18" s="7">
        <v>1500</v>
      </c>
      <c r="I18" s="7">
        <v>1700</v>
      </c>
      <c r="J18" s="7">
        <v>1500</v>
      </c>
      <c r="K18" s="4">
        <f t="shared" si="0"/>
        <v>7.37</v>
      </c>
      <c r="L18" s="6">
        <f t="shared" si="1"/>
        <v>1566.66</v>
      </c>
      <c r="M18" s="4"/>
      <c r="N18" s="4">
        <f t="shared" ref="N18:N21" si="2">J18*G18</f>
        <v>3000</v>
      </c>
      <c r="O18" s="8" t="s">
        <v>25</v>
      </c>
      <c r="P18" s="6"/>
      <c r="Q18" s="6"/>
    </row>
    <row r="19" spans="2:18" ht="57" customHeight="1" thickBot="1" x14ac:dyDescent="0.3">
      <c r="B19" s="11">
        <v>3</v>
      </c>
      <c r="C19" s="5" t="s">
        <v>28</v>
      </c>
      <c r="D19" s="5" t="s">
        <v>30</v>
      </c>
      <c r="E19" s="5" t="s">
        <v>17</v>
      </c>
      <c r="F19" s="11" t="s">
        <v>10</v>
      </c>
      <c r="G19" s="5">
        <v>1</v>
      </c>
      <c r="H19" s="7">
        <v>3600</v>
      </c>
      <c r="I19" s="7">
        <v>3500</v>
      </c>
      <c r="J19" s="7">
        <v>3300</v>
      </c>
      <c r="K19" s="4">
        <f t="shared" ref="K19:K20" si="3">(STDEV(H19:J19)/AVERAGE(H19:J19))*100</f>
        <v>4.41</v>
      </c>
      <c r="L19" s="11">
        <f t="shared" ref="L19:L20" si="4">ROUNDDOWN(AVERAGE(H19:J19),2)</f>
        <v>3466.66</v>
      </c>
      <c r="M19" s="4"/>
      <c r="N19" s="4">
        <f t="shared" si="2"/>
        <v>3300</v>
      </c>
      <c r="O19" s="8" t="s">
        <v>25</v>
      </c>
      <c r="P19" s="11"/>
      <c r="Q19" s="11"/>
    </row>
    <row r="20" spans="2:18" ht="57" customHeight="1" thickBot="1" x14ac:dyDescent="0.3">
      <c r="B20" s="11">
        <v>4</v>
      </c>
      <c r="C20" s="5" t="s">
        <v>28</v>
      </c>
      <c r="D20" s="5" t="s">
        <v>31</v>
      </c>
      <c r="E20" s="5" t="s">
        <v>26</v>
      </c>
      <c r="F20" s="11" t="s">
        <v>10</v>
      </c>
      <c r="G20" s="5">
        <v>1</v>
      </c>
      <c r="H20" s="7">
        <v>3600</v>
      </c>
      <c r="I20" s="7">
        <v>3500</v>
      </c>
      <c r="J20" s="7">
        <v>3300</v>
      </c>
      <c r="K20" s="4">
        <f t="shared" si="3"/>
        <v>4.41</v>
      </c>
      <c r="L20" s="11">
        <f t="shared" si="4"/>
        <v>3466.66</v>
      </c>
      <c r="M20" s="4"/>
      <c r="N20" s="4">
        <f t="shared" si="2"/>
        <v>3300</v>
      </c>
      <c r="O20" s="8" t="s">
        <v>25</v>
      </c>
      <c r="P20" s="11"/>
      <c r="Q20" s="11"/>
    </row>
    <row r="21" spans="2:18" ht="66" customHeight="1" thickBot="1" x14ac:dyDescent="0.3">
      <c r="B21" s="6">
        <v>5</v>
      </c>
      <c r="C21" s="5" t="s">
        <v>28</v>
      </c>
      <c r="D21" s="5" t="s">
        <v>31</v>
      </c>
      <c r="E21" s="5" t="s">
        <v>27</v>
      </c>
      <c r="F21" s="6" t="s">
        <v>10</v>
      </c>
      <c r="G21" s="5">
        <v>1</v>
      </c>
      <c r="H21" s="7">
        <v>1800</v>
      </c>
      <c r="I21" s="7">
        <v>1700</v>
      </c>
      <c r="J21" s="7">
        <v>1500</v>
      </c>
      <c r="K21" s="4">
        <f t="shared" si="0"/>
        <v>9.17</v>
      </c>
      <c r="L21" s="6">
        <f t="shared" si="1"/>
        <v>1666.66</v>
      </c>
      <c r="M21" s="4"/>
      <c r="N21" s="4">
        <f t="shared" si="2"/>
        <v>1500</v>
      </c>
      <c r="O21" s="8" t="s">
        <v>25</v>
      </c>
      <c r="P21" s="6"/>
      <c r="Q21" s="6"/>
    </row>
    <row r="22" spans="2:18" ht="16.5" thickBot="1" x14ac:dyDescent="0.3">
      <c r="B22" s="26" t="s">
        <v>6</v>
      </c>
      <c r="C22" s="27"/>
      <c r="D22" s="27"/>
      <c r="E22" s="27"/>
      <c r="F22" s="27"/>
      <c r="G22" s="27"/>
      <c r="H22" s="27"/>
      <c r="I22" s="27"/>
      <c r="J22" s="27"/>
      <c r="K22" s="27"/>
      <c r="L22" s="27"/>
      <c r="M22" s="27"/>
      <c r="N22" s="28">
        <f>SUM(N17:N21)</f>
        <v>14400</v>
      </c>
      <c r="O22" s="29"/>
      <c r="P22" s="2"/>
      <c r="Q22" s="2"/>
    </row>
    <row r="23" spans="2:18" ht="22.5" customHeight="1" x14ac:dyDescent="0.25"/>
    <row r="24" spans="2:18" ht="54.75" customHeight="1" x14ac:dyDescent="0.25">
      <c r="B24" s="15" t="s">
        <v>23</v>
      </c>
      <c r="C24" s="16"/>
      <c r="D24" s="16"/>
      <c r="E24" s="16"/>
      <c r="F24" s="16"/>
      <c r="G24" s="16"/>
      <c r="H24" s="16"/>
      <c r="I24" s="16"/>
      <c r="J24" s="16"/>
      <c r="K24" s="16"/>
      <c r="L24" s="16"/>
      <c r="M24" s="16"/>
      <c r="N24" s="16"/>
      <c r="O24" s="16"/>
      <c r="P24" s="16"/>
    </row>
    <row r="25" spans="2:18" ht="24" customHeight="1" x14ac:dyDescent="0.25">
      <c r="B25" s="13" t="s">
        <v>33</v>
      </c>
      <c r="C25" s="14"/>
      <c r="D25" s="14"/>
      <c r="E25" s="14"/>
      <c r="F25" s="14"/>
      <c r="G25" s="14"/>
      <c r="H25" s="14"/>
      <c r="I25" s="14"/>
      <c r="J25" s="14"/>
      <c r="K25" s="14"/>
      <c r="L25" s="14"/>
      <c r="M25" s="14"/>
      <c r="N25" s="14"/>
      <c r="O25" s="14"/>
      <c r="P25" s="14"/>
    </row>
    <row r="26" spans="2:18" ht="82.5" customHeight="1" x14ac:dyDescent="0.25">
      <c r="B26" s="14"/>
      <c r="C26" s="14"/>
      <c r="D26" s="14"/>
      <c r="E26" s="14"/>
      <c r="F26" s="14"/>
      <c r="G26" s="14"/>
      <c r="H26" s="14"/>
      <c r="I26" s="14"/>
      <c r="J26" s="14"/>
      <c r="K26" s="14"/>
      <c r="L26" s="14"/>
      <c r="M26" s="14"/>
      <c r="N26" s="14"/>
      <c r="O26" s="14"/>
      <c r="P26" s="14"/>
    </row>
  </sheetData>
  <mergeCells count="26">
    <mergeCell ref="B8:R8"/>
    <mergeCell ref="B9:R9"/>
    <mergeCell ref="P12:P15"/>
    <mergeCell ref="H13:J13"/>
    <mergeCell ref="K13:K15"/>
    <mergeCell ref="M13:M15"/>
    <mergeCell ref="B12:B15"/>
    <mergeCell ref="L13:L15"/>
    <mergeCell ref="C12:C15"/>
    <mergeCell ref="Q12:Q15"/>
    <mergeCell ref="N13:O15"/>
    <mergeCell ref="B1:R1"/>
    <mergeCell ref="B4:R4"/>
    <mergeCell ref="B5:R5"/>
    <mergeCell ref="B6:R6"/>
    <mergeCell ref="B7:R7"/>
    <mergeCell ref="B25:P26"/>
    <mergeCell ref="B24:P24"/>
    <mergeCell ref="D12:D15"/>
    <mergeCell ref="E12:E15"/>
    <mergeCell ref="F12:F15"/>
    <mergeCell ref="G12:G15"/>
    <mergeCell ref="H12:O12"/>
    <mergeCell ref="B22:M22"/>
    <mergeCell ref="N22:O22"/>
    <mergeCell ref="N16:O16"/>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2025-05-16T11:28:03Z</cp:lastPrinted>
  <dcterms:created xsi:type="dcterms:W3CDTF">2025-05-16T11:17:36Z</dcterms:created>
  <dcterms:modified xsi:type="dcterms:W3CDTF">2026-05-12T12:15:52Z</dcterms:modified>
</cp:coreProperties>
</file>