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\бпла\"/>
    </mc:Choice>
  </mc:AlternateContent>
  <bookViews>
    <workbookView xWindow="0" yWindow="0" windowWidth="10515" windowHeight="90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F18" i="1" l="1"/>
  <c r="F19" i="1" s="1"/>
  <c r="I14" i="1" l="1"/>
  <c r="J14" i="1" s="1"/>
  <c r="K14" i="1"/>
  <c r="L14" i="1" s="1"/>
  <c r="M14" i="1" s="1"/>
  <c r="N14" i="1" s="1"/>
  <c r="M15" i="1" s="1"/>
</calcChain>
</file>

<file path=xl/sharedStrings.xml><?xml version="1.0" encoding="utf-8"?>
<sst xmlns="http://schemas.openxmlformats.org/spreadsheetml/2006/main" count="37" uniqueCount="32">
  <si>
    <t>№</t>
  </si>
  <si>
    <t>Кол-во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</si>
  <si>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</t>
  </si>
  <si>
    <t>Характеристики объекта закупки:</t>
  </si>
  <si>
    <t>Используемый метод определения НМЦК с обоснованием:</t>
  </si>
  <si>
    <t>Расчёт НМЦК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</si>
  <si>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</si>
  <si>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Обоснование начальной (максимальной) цены контракта</t>
  </si>
  <si>
    <t>Наименование предмета контракта</t>
  </si>
  <si>
    <t>Ед. изм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</si>
  <si>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</si>
  <si>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</si>
  <si>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</si>
  <si>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</si>
  <si>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</si>
  <si>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</si>
  <si>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</si>
  <si>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</si>
  <si>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</t>
    </r>
  </si>
  <si>
    <t>В результате проведенного расчета Н(М)ЦК, ЦКЕП контракта составила, руб.:</t>
  </si>
  <si>
    <t>Цена за единицу (руб.)</t>
  </si>
  <si>
    <t>Цена позиции (руб.)</t>
  </si>
  <si>
    <t>1.</t>
  </si>
  <si>
    <t>Итого:</t>
  </si>
  <si>
    <t>Коммерческие предложения / Информация из реестра контрактов ЕИС (руб./ед.изм.)</t>
  </si>
  <si>
    <t>Приложение 2 к аукционной документации</t>
  </si>
  <si>
    <t>Услуги по обязательному страхованию гражданской ответственности владельца и эксплуатантов беспилотного воздушного судна за причинение вреда 
в результате аварии</t>
  </si>
  <si>
    <t>усл. ед.</t>
  </si>
  <si>
    <t>Вх. № 23 от 29.07.2026</t>
  </si>
  <si>
    <t>Вх. № 24 от 29.07.2026</t>
  </si>
  <si>
    <t>Вх. № 25 от 29.07.2026</t>
  </si>
  <si>
    <r>
      <t xml:space="preserve">Совокупность значений, используемых в расчете, при определении НМКЦ считается однородной, так как коэффициент вариации цены не превышает 33%.
В целях экономии бюджетных средств, на основании ст. 34 Бюджетного кодекса Российской Федерации, считаем целесообразным установить НМЦК на оказание услуг по обязательному страхованию гражданской ответственности владельца и эксплуатантов беспилотного воздушного судна за причинение вреда в результате аварии, равной минимальному значению. Государственным заказчиком установлена начальная (максимальная) цена контракта </t>
    </r>
    <r>
      <rPr>
        <b/>
        <sz val="12"/>
        <color theme="1"/>
        <rFont val="Times New Roman"/>
        <family val="1"/>
        <charset val="204"/>
      </rPr>
      <t>– 4 340,00 рублей.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</si>
</sst>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/>
    <xf numFmtId="0" fontId="5" fillId="2" borderId="3" xfId="0" applyFont="1" applyFill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 vertical="top"/>
    </xf>
    <xf numFmtId="0" fontId="5" fillId="0" borderId="2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right" vertical="center"/>
    </xf>
    <xf numFmtId="0" fontId="9" fillId="0" borderId="11" xfId="0" applyFont="1" applyBorder="1" applyAlignment="1"/>
    <xf numFmtId="0" fontId="9" fillId="0" borderId="12" xfId="0" applyFont="1" applyBorder="1" applyAlignment="1"/>
    <xf numFmtId="0" fontId="1" fillId="0" borderId="0" xfId="0" applyFont="1" applyAlignment="1">
      <alignment horizontal="center" vertical="top"/>
    </xf>
    <xf numFmtId="0" fontId="1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2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/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2" fontId="11" fillId="0" borderId="6" xfId="0" applyNumberFormat="1" applyFont="1" applyBorder="1" applyAlignment="1">
      <alignment horizontal="center"/>
    </xf>
    <xf numFmtId="2" fontId="11" fillId="0" borderId="8" xfId="0" applyNumberFormat="1" applyFont="1" applyBorder="1" applyAlignment="1">
      <alignment horizont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933450</xdr:colOff>
      <xdr:row>8</xdr:row>
      <xdr:rowOff>301625</xdr:rowOff>
    </xdr:from>
    <xdr:to>
      <xdr:col>5</xdr:col>
      <xdr:colOff>219075</xdr:colOff>
      <xdr:row>9</xdr:row>
      <xdr:rowOff>1715135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GB" sz="12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= </m:t>
                    </m:r>
                    <m:rad>
                      <m:radPr>
                        <m:degHide m:val="on"/>
                        <m:ctrl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 </m:t>
                            </m:r>
                            <m:nary>
                              <m:naryPr>
                                <m:chr m:val="∑"/>
                                <m:limLoc m:val="subSup"/>
                                <m:ctrl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5"/>
                                  </m:rP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p>
                                  <m:sSupPr>
                                    <m:ctrlP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(</m:t>
                                    </m:r>
                                    <m:sSub>
                                      <m:sSubPr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  <m:sub>
                                        <m: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 − </m:t>
                                    </m:r>
                                    <m:d>
                                      <m:dPr>
                                        <m:begChr m:val="⟨"/>
                                        <m:endChr m:val="⟩"/>
                                        <m:ctrlPr>
                                          <a:rPr lang="en-US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</m:ctrlPr>
                                      </m:dPr>
                                      <m:e>
                                        <m:r>
                                          <a:rPr lang="ru-RU" sz="1200" b="0" i="1">
                                            <a:latin typeface="Cambria Math" panose="02040503050406030204" pitchFamily="18" charset="0"/>
                                            <a:ea typeface="Cambria Math" panose="02040503050406030204" pitchFamily="18" charset="0"/>
                                          </a:rPr>
                                          <m:t>ц</m:t>
                                        </m:r>
                                      </m:e>
                                    </m:d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US" sz="12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  <m:r>
                                  <a:rPr lang="en-US" sz="1200" b="0" i="1">
                                    <a:latin typeface="Cambria Math" panose="02040503050406030204" pitchFamily="18" charset="0"/>
                                    <a:ea typeface="Cambria Math" panose="02040503050406030204" pitchFamily="18" charset="0"/>
                                  </a:rPr>
                                  <m:t> </m:t>
                                </m:r>
                              </m:e>
                            </m:nary>
                          </m:num>
                          <m:den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−1</m:t>
                            </m:r>
                          </m:den>
                        </m:f>
                      </m:e>
                    </m:rad>
                  </m:oMath>
                </m:oMathPara>
              </a14:m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AB3A012-7C61-C543-97BA-7D3D36847688}"/>
                </a:ext>
              </a:extLst>
            </xdr:cNvPr>
            <xdr:cNvSpPr txBox="1"/>
          </xdr:nvSpPr>
          <xdr:spPr>
            <a:xfrm>
              <a:off x="395605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Среднее квадратичное отклонение</a:t>
              </a:r>
              <a:r>
                <a:rPr lang="en-US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:</a:t>
              </a:r>
              <a:endParaRPr lang="ru-RU" sz="13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/>
              <a:r>
                <a:rPr lang="en-GB" sz="12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= √(( ∑2_(𝑖=1)^𝑛▒〖〖(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_𝑖  − ⟨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)〗^2  〗)/(𝑛−1))</a:t>
              </a:r>
              <a:endParaRPr lang="en-US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0</xdr:col>
      <xdr:colOff>88900</xdr:colOff>
      <xdr:row>8</xdr:row>
      <xdr:rowOff>301625</xdr:rowOff>
    </xdr:from>
    <xdr:to>
      <xdr:col>2</xdr:col>
      <xdr:colOff>279400</xdr:colOff>
      <xdr:row>9</xdr:row>
      <xdr:rowOff>1715135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2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НМЦК</m:t>
                        </m:r>
                      </m:e>
                      <m:sup>
                        <m:r>
                          <a:rPr lang="ru-RU" sz="1200" b="0" i="1">
                            <a:latin typeface="Cambria Math" panose="02040503050406030204" pitchFamily="18" charset="0"/>
                          </a:rPr>
                          <m:t>рын</m:t>
                        </m:r>
                      </m:sup>
                    </m:sSup>
                    <m:r>
                      <a:rPr lang="ru-RU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ru-RU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𝑣</m:t>
                        </m:r>
                      </m:num>
                      <m:den>
                        <m:r>
                          <a:rPr lang="en-US" sz="12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ru-RU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</m:t>
                    </m:r>
                    <m:nary>
                      <m:naryPr>
                        <m:chr m:val="∑"/>
                        <m:ctrlPr>
                          <a:rPr lang="ru-RU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=1</m:t>
                        </m:r>
                      </m:sub>
                      <m:sup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sSub>
                          <m:sSubPr>
                            <m:ctrlP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ц</m:t>
                            </m:r>
                          </m:e>
                          <m:sub>
                            <m:r>
                              <a:rPr lang="en-US" sz="1200" b="0" i="1">
                                <a:latin typeface="Cambria Math" panose="02040503050406030204" pitchFamily="18" charset="0"/>
                                <a:ea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</m:e>
                    </m:nary>
                  </m:oMath>
                </m:oMathPara>
              </a14:m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𝑣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(объем) закупаемого товара;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𝑛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количество значений, используемых в расчете;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</a:rPr>
                      <m:t>𝑖</m:t>
                    </m:r>
                    <m:r>
                      <a:rPr lang="ru-RU" sz="1100" b="0" i="1">
                        <a:latin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номер источника ценовой информации;</m:t>
                    </m:r>
                  </m:oMath>
                </m:oMathPara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 xmlns:m="http://schemas.openxmlformats.org/officeDocument/2006/math">
                  <m:sSub>
                    <m:sSubPr>
                      <m:ctrlP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Pr>
                    <m:e>
                      <m:r>
                        <a:rPr lang="ru-RU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ц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𝑖</m:t>
                      </m:r>
                    </m:sub>
                  </m:sSub>
                </m:oMath>
              </a14:m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ru-RU" sz="1100">
                      <a:solidFill>
                        <a:schemeClr val="tx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–</m:t>
                  </m:r>
                  <m:r>
                    <m:rPr>
                      <m:nor/>
                    </m:rPr>
                    <a:rPr lang="x-none" sz="1100">
                      <a:effectLst/>
                    </a:rPr>
                    <m:t> </m:t>
                  </m:r>
                  <m:r>
                    <m:rPr>
                      <m:nor/>
                    </m:rPr>
                    <a:rPr lang="ru-RU" sz="1100" i="0">
                      <a:effectLst/>
                      <a:latin typeface="Times New Roman" panose="02020603050405020304" pitchFamily="18" charset="0"/>
                      <a:cs typeface="Times New Roman" panose="02020603050405020304" pitchFamily="18" charset="0"/>
                    </a:rPr>
                    <m:t>цена единицы товара</m:t>
                  </m:r>
                </m:oMath>
              </a14:m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E7F07E60-1350-BB4C-8829-5D9340484218}"/>
                </a:ext>
              </a:extLst>
            </xdr:cNvPr>
            <xdr:cNvSpPr txBox="1">
              <a:spLocks/>
            </xdr:cNvSpPr>
          </xdr:nvSpPr>
          <xdr:spPr>
            <a:xfrm>
              <a:off x="88900" y="3340100"/>
              <a:ext cx="32131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rPr>
                <a:t>Расчет НМЦК (рын) произведен по формуле:</a:t>
              </a:r>
            </a:p>
            <a:p>
              <a:pPr algn="l"/>
              <a:endParaRPr lang="ru-RU" sz="1000" i="1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GB" sz="1200" i="0">
                  <a:latin typeface="Cambria Math" panose="02040503050406030204" pitchFamily="18" charset="0"/>
                </a:rPr>
                <a:t>〖</a:t>
              </a:r>
              <a:r>
                <a:rPr lang="ru-RU" sz="1200" b="0" i="0">
                  <a:latin typeface="Cambria Math" panose="02040503050406030204" pitchFamily="18" charset="0"/>
                </a:rPr>
                <a:t>НМЦК</a:t>
              </a:r>
              <a:r>
                <a:rPr lang="en-GB" sz="1200" b="0" i="0">
                  <a:latin typeface="Cambria Math" panose="02040503050406030204" pitchFamily="18" charset="0"/>
                </a:rPr>
                <a:t>〗^</a:t>
              </a:r>
              <a:r>
                <a:rPr lang="ru-RU" sz="1200" b="0" i="0">
                  <a:latin typeface="Cambria Math" panose="02040503050406030204" pitchFamily="18" charset="0"/>
                </a:rPr>
                <a:t>рын=</a:t>
              </a:r>
              <a:r>
                <a:rPr lang="en-US" sz="1200" b="0" i="0">
                  <a:latin typeface="Cambria Math" panose="02040503050406030204" pitchFamily="18" charset="0"/>
                </a:rPr>
                <a:t>𝑣</a:t>
              </a:r>
              <a:r>
                <a:rPr lang="ru-RU" sz="1200" b="0" i="0">
                  <a:latin typeface="Cambria Math" panose="02040503050406030204" pitchFamily="18" charset="0"/>
                </a:rPr>
                <a:t>/</a:t>
              </a:r>
              <a:r>
                <a:rPr lang="en-US" sz="1200" b="0" i="0">
                  <a:latin typeface="Cambria Math" panose="02040503050406030204" pitchFamily="18" charset="0"/>
                </a:rPr>
                <a:t>𝑛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×∑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(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𝑖=1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)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^𝑛▒</a:t>
              </a:r>
              <a:r>
                <a:rPr lang="ru-RU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 </a:t>
              </a:r>
              <a:endParaRPr lang="en-GB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endParaRPr lang="en-GB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algn="l"/>
              <a:r>
                <a:rPr lang="en-US" sz="1100" b="0" i="0">
                  <a:latin typeface="Cambria Math" panose="02040503050406030204" pitchFamily="18" charset="0"/>
                </a:rPr>
                <a:t>𝑣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(объем) закупаемого товара;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𝑛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количество значений, используемых в расчете;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</a:rPr>
                <a:t>𝑖</a:t>
              </a:r>
              <a:r>
                <a:rPr lang="ru-RU" sz="1100" b="0" i="0"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номер источника ценовой информации;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ц_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𝑖</a:t>
              </a:r>
              <a:r>
                <a:rPr lang="en-US" sz="110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цена единицы товара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en-US" sz="1100" i="0">
                <a:effectLst/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  <xdr:twoCellAnchor editAs="absolute">
    <xdr:from>
      <xdr:col>5</xdr:col>
      <xdr:colOff>593725</xdr:colOff>
      <xdr:row>8</xdr:row>
      <xdr:rowOff>301625</xdr:rowOff>
    </xdr:from>
    <xdr:to>
      <xdr:col>8</xdr:col>
      <xdr:colOff>257175</xdr:colOff>
      <xdr:row>9</xdr:row>
      <xdr:rowOff>1715135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200" b="0" i="1">
                        <a:latin typeface="Cambria Math" panose="02040503050406030204" pitchFamily="18" charset="0"/>
                      </a:rPr>
                      <m:t>𝑉</m:t>
                    </m:r>
                    <m:r>
                      <a:rPr lang="en-US" sz="12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US" sz="12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US" sz="12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𝜎</m:t>
                        </m:r>
                      </m:num>
                      <m:den>
                        <m:d>
                          <m:dPr>
                            <m:begChr m:val="⟨"/>
                            <m:endChr m:val="⟩"/>
                            <m:ctrlPr>
                              <a:rPr lang="en-US" sz="12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r>
                              <a:rPr lang="ru-RU" sz="1200" b="0" i="1">
                                <a:latin typeface="Cambria Math" panose="02040503050406030204" pitchFamily="18" charset="0"/>
                              </a:rPr>
                              <m:t>ц</m:t>
                            </m:r>
                          </m:e>
                        </m:d>
                      </m:den>
                    </m:f>
                    <m:r>
                      <a:rPr lang="en-US" sz="1200" b="0" i="1">
                        <a:latin typeface="Cambria Math" panose="02040503050406030204" pitchFamily="18" charset="0"/>
                      </a:rPr>
                      <m:t> </m:t>
                    </m:r>
                    <m:r>
                      <a:rPr lang="en-US" sz="12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× 100</m:t>
                    </m:r>
                  </m:oMath>
                </m:oMathPara>
              </a14:m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d>
                      <m:dPr>
                        <m:begChr m:val="⟨"/>
                        <m:endChr m:val="⟩"/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d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</m:d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среднее арифметическое всех цен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;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left"/>
                  </m:oMathParaPr>
                  <m:oMath xmlns:m="http://schemas.openxmlformats.org/officeDocument/2006/math">
                    <m:r>
                      <a:rPr lang="en-US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𝜎</m:t>
                    </m:r>
                    <m:r>
                      <m:rPr>
                        <m:nor/>
                      </m:rPr>
                      <a:rPr lang="ru-RU" sz="1100" b="0" i="0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 </m:t>
                    </m:r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en-GB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c</m:t>
                    </m:r>
                    <m:r>
                      <m:rPr>
                        <m:nor/>
                      </m:rPr>
                      <a:rPr lang="ru-RU" sz="1100" b="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реднее квадратичное отклонение</m:t>
                    </m:r>
                  </m:oMath>
                </m:oMathPara>
              </a14:m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83BD8224-69C9-6141-96AB-27DD541F3620}"/>
                </a:ext>
              </a:extLst>
            </xdr:cNvPr>
            <xdr:cNvSpPr txBox="1"/>
          </xdr:nvSpPr>
          <xdr:spPr>
            <a:xfrm>
              <a:off x="7531100" y="3340100"/>
              <a:ext cx="3200400" cy="17373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 algn="l"/>
              <a:r>
                <a:rPr lang="ru-RU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Коэффициент вариации</a:t>
              </a:r>
              <a:r>
                <a:rPr lang="en-US" sz="1300" b="0" i="0">
                  <a:latin typeface="Times New Roman" panose="02020603050405020304" pitchFamily="18" charset="0"/>
                  <a:cs typeface="Times New Roman" panose="02020603050405020304" pitchFamily="18" charset="0"/>
                </a:rPr>
                <a:t>:</a:t>
              </a:r>
            </a:p>
            <a:p>
              <a:pPr algn="l"/>
              <a:endParaRPr lang="ru-RU" sz="1000" i="0">
                <a:latin typeface="Times New Roman" panose="02020603050405020304" pitchFamily="18" charset="0"/>
                <a:ea typeface="Cambria Math" panose="020405030504060302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0" i="0">
                  <a:latin typeface="Cambria Math" panose="02040503050406030204" pitchFamily="18" charset="0"/>
                </a:rPr>
                <a:t>𝑉=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𝜎/⟨</a:t>
              </a:r>
              <a:r>
                <a:rPr lang="ru-RU" sz="1200" b="0" i="0">
                  <a:latin typeface="Cambria Math" panose="02040503050406030204" pitchFamily="18" charset="0"/>
                </a:rPr>
                <a:t>ц⟩ </a:t>
              </a:r>
              <a:r>
                <a:rPr lang="en-US" sz="1200" b="0" i="0">
                  <a:latin typeface="Cambria Math" panose="02040503050406030204" pitchFamily="18" charset="0"/>
                </a:rPr>
                <a:t>  </a:t>
              </a:r>
              <a:r>
                <a:rPr lang="en-US" sz="12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× 100</a:t>
              </a:r>
              <a:endParaRPr lang="ru-RU" sz="12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ru-RU" sz="50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⟨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ц⟩"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среднее арифметическое всех цен</a:t>
              </a:r>
              <a:r>
                <a:rPr lang="ru-RU" sz="110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;</a:t>
              </a:r>
              <a:r>
                <a:rPr lang="en-GB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</a:t>
              </a:r>
              <a:r>
                <a:rPr lang="ru-RU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" 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–</a:t>
              </a:r>
              <a:r>
                <a:rPr lang="en-RU" sz="1100" i="0">
                  <a:effectLst/>
                  <a:latin typeface="Cambria Math" panose="02040503050406030204" pitchFamily="18" charset="0"/>
                </a:rPr>
                <a:t> </a:t>
              </a:r>
              <a:r>
                <a:rPr lang="en-GB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c</a:t>
              </a:r>
              <a:r>
                <a:rPr lang="ru-RU" sz="1100" b="0" i="0">
                  <a:effectLst/>
                  <a:latin typeface="Cambria Math" panose="02040503050406030204" pitchFamily="18" charset="0"/>
                  <a:cs typeface="Times New Roman" panose="02020603050405020304" pitchFamily="18" charset="0"/>
                </a:rPr>
                <a:t>реднее квадратичное отклонение</a:t>
              </a:r>
              <a:r>
                <a:rPr lang="en-GB" sz="1100" b="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rPr>
                <a:t>"</a:t>
              </a:r>
              <a:endParaRPr lang="ru-RU" sz="1100" i="0">
                <a:latin typeface="Times New Roman" panose="02020603050405020304" pitchFamily="18" charset="0"/>
                <a:cs typeface="Times New Roman" panose="02020603050405020304" pitchFamily="18" charset="0"/>
              </a:endParaRP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abSelected="1" zoomScaleNormal="100" workbookViewId="0">
      <selection activeCell="I21" sqref="I21"/>
    </sheetView>
  </sheetViews>
  <sheetFormatPr defaultColWidth="10.875" defaultRowHeight="15.75" x14ac:dyDescent="0.25"/>
  <cols>
    <col min="1" max="1" width="3.875" style="2" customWidth="1"/>
    <col min="2" max="2" width="35.875" style="1" customWidth="1"/>
    <col min="3" max="4" width="15.875" style="1" customWidth="1"/>
    <col min="5" max="5" width="19.75" style="1" customWidth="1"/>
    <col min="6" max="6" width="14.875" style="1" customWidth="1"/>
    <col min="7" max="7" width="18.875" style="1" customWidth="1"/>
    <col min="8" max="8" width="12.875" style="1" customWidth="1"/>
    <col min="9" max="9" width="18.875" style="1" customWidth="1"/>
    <col min="10" max="10" width="19.875" style="1" customWidth="1"/>
    <col min="11" max="12" width="15.875" style="1" customWidth="1"/>
    <col min="13" max="13" width="18.875" style="1" customWidth="1"/>
    <col min="14" max="16384" width="10.875" style="1"/>
  </cols>
  <sheetData>
    <row r="1" spans="1:14" x14ac:dyDescent="0.25">
      <c r="A1" s="25"/>
      <c r="L1" s="1" t="s">
        <v>25</v>
      </c>
    </row>
    <row r="2" spans="1:14" ht="20.100000000000001" customHeight="1" x14ac:dyDescent="0.25"/>
    <row r="3" spans="1:14" ht="43.5" customHeight="1" x14ac:dyDescent="0.25">
      <c r="A3" s="51" t="s">
        <v>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4" ht="39.950000000000003" customHeight="1" x14ac:dyDescent="0.25"/>
    <row r="5" spans="1:14" ht="20.100000000000001" customHeight="1" x14ac:dyDescent="0.25">
      <c r="A5" s="52" t="s">
        <v>3</v>
      </c>
      <c r="B5" s="52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</row>
    <row r="6" spans="1:14" ht="9.9499999999999993" customHeight="1" x14ac:dyDescent="0.25">
      <c r="A6" s="4"/>
      <c r="B6" s="4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4" ht="69.95" customHeight="1" x14ac:dyDescent="0.25">
      <c r="A7" s="56" t="s">
        <v>4</v>
      </c>
      <c r="B7" s="56"/>
      <c r="C7" s="54" t="s">
        <v>6</v>
      </c>
      <c r="D7" s="54"/>
      <c r="E7" s="54"/>
      <c r="F7" s="54"/>
      <c r="G7" s="54"/>
      <c r="H7" s="54"/>
      <c r="I7" s="54"/>
      <c r="J7" s="54"/>
      <c r="K7" s="54"/>
      <c r="L7" s="54"/>
      <c r="M7" s="54"/>
    </row>
    <row r="8" spans="1:14" ht="20.100000000000001" customHeight="1" x14ac:dyDescent="0.25"/>
    <row r="9" spans="1:14" ht="25.5" x14ac:dyDescent="0.25">
      <c r="A9" s="55" t="s">
        <v>5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</row>
    <row r="10" spans="1:14" ht="148.5" customHeight="1" x14ac:dyDescent="0.2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4" x14ac:dyDescent="0.25">
      <c r="A11" s="44" t="s">
        <v>7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14" ht="31.5" customHeight="1" x14ac:dyDescent="0.25">
      <c r="A12" s="45" t="s">
        <v>0</v>
      </c>
      <c r="B12" s="45" t="s">
        <v>8</v>
      </c>
      <c r="C12" s="45" t="s">
        <v>9</v>
      </c>
      <c r="D12" s="45" t="s">
        <v>1</v>
      </c>
      <c r="E12" s="35" t="s">
        <v>24</v>
      </c>
      <c r="F12" s="35"/>
      <c r="G12" s="35"/>
      <c r="H12" s="36" t="s">
        <v>10</v>
      </c>
      <c r="I12" s="36"/>
      <c r="J12" s="36"/>
      <c r="K12" s="37" t="s">
        <v>11</v>
      </c>
      <c r="L12" s="38"/>
      <c r="M12" s="38"/>
      <c r="N12" s="38"/>
    </row>
    <row r="13" spans="1:14" ht="98.25" customHeight="1" x14ac:dyDescent="0.25">
      <c r="A13" s="45"/>
      <c r="B13" s="45"/>
      <c r="C13" s="46"/>
      <c r="D13" s="46"/>
      <c r="E13" s="26" t="s">
        <v>28</v>
      </c>
      <c r="F13" s="26" t="s">
        <v>29</v>
      </c>
      <c r="G13" s="26" t="s">
        <v>30</v>
      </c>
      <c r="H13" s="5" t="s">
        <v>12</v>
      </c>
      <c r="I13" s="5" t="s">
        <v>13</v>
      </c>
      <c r="J13" s="6" t="s">
        <v>14</v>
      </c>
      <c r="K13" s="7" t="s">
        <v>18</v>
      </c>
      <c r="L13" s="8" t="s">
        <v>15</v>
      </c>
      <c r="M13" s="8" t="s">
        <v>16</v>
      </c>
      <c r="N13" s="8" t="s">
        <v>17</v>
      </c>
    </row>
    <row r="14" spans="1:14" ht="111" thickBot="1" x14ac:dyDescent="0.3">
      <c r="A14" s="9">
        <v>1</v>
      </c>
      <c r="B14" s="18" t="s">
        <v>26</v>
      </c>
      <c r="C14" s="10" t="s">
        <v>27</v>
      </c>
      <c r="D14" s="11">
        <v>1</v>
      </c>
      <c r="E14" s="27">
        <v>6250</v>
      </c>
      <c r="F14" s="27">
        <v>4340</v>
      </c>
      <c r="G14" s="28">
        <v>5000</v>
      </c>
      <c r="H14" s="12">
        <f>AVERAGE(E14:G14)</f>
        <v>5196.666666666667</v>
      </c>
      <c r="I14" s="13">
        <f>SQRT(((SUM((POWER(G14-H14,2)),(POWER(F14-H14,2)),(POWER(E14-H14,2)))/(COLUMNS(E14:G14)-1))))</f>
        <v>970.06872608765889</v>
      </c>
      <c r="J14" s="13">
        <f t="shared" ref="J14" si="0">I14/H14*100</f>
        <v>18.66713392086579</v>
      </c>
      <c r="K14" s="14">
        <f>((D14/3)*(SUM(E14:G14)))</f>
        <v>5196.6666666666661</v>
      </c>
      <c r="L14" s="15">
        <f>K14/D14</f>
        <v>5196.6666666666661</v>
      </c>
      <c r="M14" s="16">
        <f t="shared" ref="M14" si="1">ROUNDDOWN(L14,2)</f>
        <v>5196.66</v>
      </c>
      <c r="N14" s="16">
        <f>M14*D14</f>
        <v>5196.66</v>
      </c>
    </row>
    <row r="15" spans="1:14" ht="19.5" thickBot="1" x14ac:dyDescent="0.35">
      <c r="A15" s="39" t="s">
        <v>19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1"/>
      <c r="M15" s="42">
        <f>SUM(N14:N14)</f>
        <v>5196.66</v>
      </c>
      <c r="N15" s="43"/>
    </row>
    <row r="16" spans="1:14" ht="57.75" customHeight="1" x14ac:dyDescent="0.25">
      <c r="A16" s="33" t="s">
        <v>31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</row>
    <row r="17" spans="1:14" s="19" customFormat="1" ht="31.5" x14ac:dyDescent="0.25">
      <c r="A17" s="21"/>
      <c r="B17" s="21" t="s">
        <v>8</v>
      </c>
      <c r="C17" s="21" t="s">
        <v>9</v>
      </c>
      <c r="D17" s="21" t="s">
        <v>1</v>
      </c>
      <c r="E17" s="21" t="s">
        <v>20</v>
      </c>
      <c r="F17" s="21" t="s">
        <v>21</v>
      </c>
      <c r="G17" s="17"/>
      <c r="H17" s="17"/>
      <c r="I17" s="17"/>
      <c r="J17" s="17"/>
      <c r="K17" s="17"/>
      <c r="L17" s="17"/>
      <c r="M17" s="17"/>
      <c r="N17" s="17"/>
    </row>
    <row r="18" spans="1:14" s="19" customFormat="1" ht="110.25" x14ac:dyDescent="0.25">
      <c r="A18" s="21" t="s">
        <v>22</v>
      </c>
      <c r="B18" s="18" t="s">
        <v>26</v>
      </c>
      <c r="C18" s="10" t="s">
        <v>27</v>
      </c>
      <c r="D18" s="11">
        <v>1</v>
      </c>
      <c r="E18" s="22">
        <v>4340</v>
      </c>
      <c r="F18" s="23">
        <f>D18*E18</f>
        <v>4340</v>
      </c>
      <c r="G18" s="17"/>
      <c r="H18" s="17"/>
      <c r="I18" s="17"/>
      <c r="J18" s="17"/>
      <c r="K18" s="17"/>
      <c r="L18" s="17"/>
      <c r="M18" s="17"/>
      <c r="N18" s="17"/>
    </row>
    <row r="19" spans="1:14" s="19" customFormat="1" x14ac:dyDescent="0.25">
      <c r="A19" s="29" t="s">
        <v>23</v>
      </c>
      <c r="B19" s="30"/>
      <c r="C19" s="30"/>
      <c r="D19" s="30"/>
      <c r="E19" s="31"/>
      <c r="F19" s="24">
        <f>SUM(F18:F18)</f>
        <v>4340</v>
      </c>
      <c r="G19" s="17"/>
      <c r="H19" s="17"/>
      <c r="I19" s="17"/>
      <c r="J19" s="17"/>
      <c r="K19" s="17"/>
      <c r="L19" s="17"/>
      <c r="M19" s="17"/>
      <c r="N19" s="17"/>
    </row>
    <row r="20" spans="1:14" s="19" customFormat="1" x14ac:dyDescent="0.25">
      <c r="A20" s="49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</row>
    <row r="21" spans="1:14" s="19" customFormat="1" x14ac:dyDescent="0.25">
      <c r="A21" s="20"/>
    </row>
    <row r="22" spans="1:14" s="19" customFormat="1" x14ac:dyDescent="0.25">
      <c r="A22" s="49"/>
      <c r="B22" s="49"/>
      <c r="C22" s="49"/>
    </row>
    <row r="23" spans="1:14" s="19" customFormat="1" x14ac:dyDescent="0.25">
      <c r="A23" s="47"/>
      <c r="B23" s="47"/>
      <c r="C23" s="47"/>
      <c r="D23" s="47"/>
    </row>
    <row r="24" spans="1:14" s="19" customFormat="1" x14ac:dyDescent="0.25">
      <c r="A24" s="48"/>
      <c r="B24" s="48"/>
      <c r="C24" s="48"/>
      <c r="D24" s="48"/>
    </row>
    <row r="25" spans="1:14" s="19" customFormat="1" x14ac:dyDescent="0.25">
      <c r="A25" s="50"/>
      <c r="B25" s="50"/>
      <c r="C25" s="50"/>
      <c r="D25" s="50"/>
    </row>
    <row r="26" spans="1:14" s="19" customFormat="1" x14ac:dyDescent="0.25">
      <c r="A26" s="48"/>
      <c r="B26" s="48"/>
      <c r="C26" s="48"/>
      <c r="D26" s="48"/>
    </row>
  </sheetData>
  <mergeCells count="25">
    <mergeCell ref="A3:M3"/>
    <mergeCell ref="A5:B5"/>
    <mergeCell ref="C5:M5"/>
    <mergeCell ref="C7:M7"/>
    <mergeCell ref="A9:M9"/>
    <mergeCell ref="A7:B7"/>
    <mergeCell ref="A23:D23"/>
    <mergeCell ref="A26:D26"/>
    <mergeCell ref="A20:M20"/>
    <mergeCell ref="A22:C22"/>
    <mergeCell ref="A25:D25"/>
    <mergeCell ref="A24:D24"/>
    <mergeCell ref="A19:E19"/>
    <mergeCell ref="A10:M10"/>
    <mergeCell ref="A16:N16"/>
    <mergeCell ref="E12:G12"/>
    <mergeCell ref="H12:J12"/>
    <mergeCell ref="K12:N12"/>
    <mergeCell ref="A15:L15"/>
    <mergeCell ref="M15:N15"/>
    <mergeCell ref="A11:N11"/>
    <mergeCell ref="A12:A13"/>
    <mergeCell ref="B12:B13"/>
    <mergeCell ref="C12:C13"/>
    <mergeCell ref="D12:D13"/>
  </mergeCells>
  <pageMargins left="0.7" right="0.7" top="0.75" bottom="0.75" header="0.3" footer="0.3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Шарый Василий Святославович</cp:lastModifiedBy>
  <cp:lastPrinted>2023-02-03T14:33:40Z</cp:lastPrinted>
  <dcterms:created xsi:type="dcterms:W3CDTF">2023-02-03T13:24:35Z</dcterms:created>
  <dcterms:modified xsi:type="dcterms:W3CDTF">2026-07-30T07:22:01Z</dcterms:modified>
</cp:coreProperties>
</file>