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nastasia.korolyova\Desktop\фф 53520 пац Третьяков\"/>
    </mc:Choice>
  </mc:AlternateContent>
  <xr:revisionPtr revIDLastSave="0" documentId="13_ncr:1_{03EF6A71-6B27-40F0-85F4-858563353A16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definedNames>
    <definedName name="_xlnm.Print_Area" localSheetId="0">Лист1!$A$1:$S$24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H12" i="1"/>
  <c r="F12" i="1"/>
  <c r="S10" i="1"/>
  <c r="N10" i="1"/>
  <c r="O10" i="1" s="1"/>
  <c r="P10" i="1" s="1"/>
  <c r="K10" i="1"/>
  <c r="L10" i="1" s="1"/>
  <c r="R10" i="1" s="1"/>
  <c r="S11" i="1"/>
  <c r="N11" i="1"/>
  <c r="K11" i="1"/>
  <c r="L11" i="1" s="1"/>
  <c r="R11" i="1" s="1"/>
  <c r="S9" i="1"/>
  <c r="N9" i="1"/>
  <c r="K9" i="1"/>
  <c r="L9" i="1" s="1"/>
  <c r="R9" i="1" s="1"/>
  <c r="O11" i="1" l="1"/>
  <c r="P11" i="1" s="1"/>
  <c r="S12" i="1"/>
  <c r="R12" i="1"/>
  <c r="O9" i="1"/>
  <c r="P9" i="1" s="1"/>
  <c r="F22" i="1" l="1"/>
</calcChain>
</file>

<file path=xl/sharedStrings.xml><?xml version="1.0" encoding="utf-8"?>
<sst xmlns="http://schemas.openxmlformats.org/spreadsheetml/2006/main" count="37" uniqueCount="32">
  <si>
    <t>№ п/п</t>
  </si>
  <si>
    <t>Наименование товара</t>
  </si>
  <si>
    <t>Объем</t>
  </si>
  <si>
    <t>Источники информации</t>
  </si>
  <si>
    <t xml:space="preserve">Однородность совокупности значений </t>
  </si>
  <si>
    <t>Сред.квадр. откл. σ=</t>
  </si>
  <si>
    <t>Коэффициент  вариации цен V (%)=</t>
  </si>
  <si>
    <t>Совокупность значений</t>
  </si>
  <si>
    <t>Ед. изм.</t>
  </si>
  <si>
    <t>ИТОГО</t>
  </si>
  <si>
    <t>Начальная (максимальная) цена контракта определялась по формуле:</t>
  </si>
  <si>
    <t>Стоимость  всего, руб. без НДС</t>
  </si>
  <si>
    <t>Начальная  цена единицы медицинского изделия без учета НДС определялась по формуле:</t>
  </si>
  <si>
    <t>НЦЕ - начальная цена единицы медицинского изделия, без учета НДС;
ЦЕМ - цена единицы медицинского изделия, без учета НДС;
n - количество значений информации о цене единицы i-го медицинского изделия;
i - номер информации о цене;
цi - цена единицы i-го медицинского изделия, без учета НДС.</t>
  </si>
  <si>
    <r>
      <t>Средняя арифметическая цена за единицу "</t>
    </r>
    <r>
      <rPr>
        <i/>
        <sz val="9"/>
        <rFont val="Times New Roman"/>
        <family val="1"/>
        <charset val="204"/>
      </rPr>
      <t>ц</t>
    </r>
    <r>
      <rPr>
        <sz val="9"/>
        <rFont val="Times New Roman"/>
        <family val="1"/>
        <charset val="204"/>
      </rPr>
      <t>", руб. без НДС</t>
    </r>
  </si>
  <si>
    <t>Цена за единицу "Цi", руб. без НДС</t>
  </si>
  <si>
    <t>n - кол-во значений информации о цене единицы i-го медицинского изделия</t>
  </si>
  <si>
    <t>НМЦК, руб.</t>
  </si>
  <si>
    <t>В результате расчета НМЦК составила:</t>
  </si>
  <si>
    <t>Кол-во "Vi"</t>
  </si>
  <si>
    <t>n - количество позиций закупаемых медицинских изделий;
НЦЕi - начальная цена единицы i-й позиции медицинского изделия, определяемая в соответствии с порядком Приказа N 450н;
НДС - налог на добавленную стоимость (если применимо для закупаемого медицинского изделия);
Vi - количество (объем) i-й позиции закупаемого медицинского изделия.</t>
  </si>
  <si>
    <r>
      <t>Средневзвешенное значение цены за единицу "НЦЕi"</t>
    </r>
    <r>
      <rPr>
        <sz val="9"/>
        <rFont val="Times New Roman"/>
        <family val="1"/>
        <charset val="204"/>
      </rPr>
      <t xml:space="preserve">, руб. без НДС 
</t>
    </r>
  </si>
  <si>
    <t>Начальная (максимальная) цена Контракта определяется и обосновывается заказчиком посредством применения метода сопоставимых рыночных цен (анализа рынка) в соответствии с частями 2 - 6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и рассчитана в соответствии с пп. а п. 9 порядка, утвержденного Приказом Минздрава России от 15.05.2020 N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 (далее - Приказ N 450н).  Для определения начальной (максимальной) цены Контракта  Заказчик  исследовал рынок медицинских изделий путем запроса ценовых предложений в организациях, занимающихся поставкой соответствующего товара. Цена устанавливается в российских рублях, включает в себя стоимость товара, маркировку, погрузку, доставку, разгрузку, командировочные расходы, затраты на страхование, уплату таможенных пошлин, налогов, сборов и других возникающих в процессе исполнения контракта расходов.</t>
  </si>
  <si>
    <t>шт</t>
  </si>
  <si>
    <t>НДС, %</t>
  </si>
  <si>
    <t>НМЦК, руб.   (в соответствии с п.18 Приказа N450н)</t>
  </si>
  <si>
    <t>Обоснование начальной (максимальной) цены  контракта                                                                                                                                                                                                                             "Поставка медицинских изделий"</t>
  </si>
  <si>
    <t xml:space="preserve">Источник № 1       (Коммерческое предложение)          </t>
  </si>
  <si>
    <t xml:space="preserve">Источник № 2          (Коммерческое предложение)              </t>
  </si>
  <si>
    <t xml:space="preserve">Источник № 3     (Коммерческое предложение)            </t>
  </si>
  <si>
    <t xml:space="preserve">Corail Ножка цементная </t>
  </si>
  <si>
    <t>Головка CoCr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</si>
</sst>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р_._-;\-* #,##0.00_р_._-;_-* \-??_р_._-;_-@_-"/>
    <numFmt numFmtId="165" formatCode="_-* #,##0.00&quot;р.&quot;_-;\-* #,##0.00&quot;р.&quot;_-;_-* \-??&quot;р.&quot;_-;_-@_-"/>
    <numFmt numFmtId="166" formatCode="#,##0.00_р_."/>
    <numFmt numFmtId="167" formatCode="#,##0.00;[Red]#,##0.00"/>
  </numFmts>
  <fonts count="18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8"/>
      <color rgb="FF000000"/>
      <name val="Times New Roman"/>
      <family val="1"/>
      <charset val="1"/>
    </font>
    <font>
      <b/>
      <sz val="8"/>
      <name val="Times New Roman"/>
      <family val="1"/>
      <charset val="1"/>
    </font>
    <font>
      <sz val="8"/>
      <name val="Times New Roman"/>
      <family val="1"/>
      <charset val="1"/>
    </font>
    <font>
      <i/>
      <sz val="9"/>
      <name val="Times New Roman"/>
      <family val="1"/>
      <charset val="204"/>
    </font>
    <font>
      <sz val="9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i/>
      <sz val="8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b/>
      <sz val="10"/>
      <color rgb="FF000000"/>
      <name val="Calibri"/>
      <family val="2"/>
      <charset val="204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1" fillId="0" borderId="0">
      <alignment horizontal="right" vertical="top"/>
    </xf>
    <xf numFmtId="164" fontId="2" fillId="0" borderId="0" applyBorder="0" applyProtection="0"/>
    <xf numFmtId="165" fontId="11" fillId="0" borderId="0" applyBorder="0" applyProtection="0"/>
    <xf numFmtId="0" fontId="3" fillId="0" borderId="0"/>
  </cellStyleXfs>
  <cellXfs count="6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 wrapText="1"/>
    </xf>
    <xf numFmtId="167" fontId="6" fillId="0" borderId="0" xfId="0" applyNumberFormat="1" applyFont="1" applyAlignment="1">
      <alignment horizontal="center" vertical="center" wrapText="1"/>
    </xf>
    <xf numFmtId="166" fontId="6" fillId="0" borderId="0" xfId="0" applyNumberFormat="1" applyFont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0" fontId="6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4" fillId="0" borderId="1" xfId="0" applyFont="1" applyBorder="1"/>
    <xf numFmtId="3" fontId="10" fillId="0" borderId="1" xfId="0" applyNumberFormat="1" applyFont="1" applyBorder="1" applyAlignment="1">
      <alignment horizontal="center"/>
    </xf>
    <xf numFmtId="4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4" fontId="10" fillId="2" borderId="1" xfId="0" applyNumberFormat="1" applyFont="1" applyFill="1" applyBorder="1" applyAlignment="1">
      <alignment horizontal="center"/>
    </xf>
    <xf numFmtId="40" fontId="10" fillId="0" borderId="1" xfId="0" applyNumberFormat="1" applyFont="1" applyBorder="1" applyAlignment="1">
      <alignment horizontal="center" wrapText="1"/>
    </xf>
    <xf numFmtId="0" fontId="12" fillId="0" borderId="0" xfId="0" applyFont="1" applyAlignment="1">
      <alignment horizontal="left" vertical="center" wrapText="1"/>
    </xf>
    <xf numFmtId="4" fontId="6" fillId="0" borderId="1" xfId="0" applyNumberFormat="1" applyFont="1" applyBorder="1" applyAlignment="1">
      <alignment horizontal="center" vertical="top" wrapText="1"/>
    </xf>
    <xf numFmtId="0" fontId="13" fillId="0" borderId="0" xfId="0" applyFont="1"/>
    <xf numFmtId="0" fontId="17" fillId="0" borderId="0" xfId="0" applyFont="1" applyAlignment="1">
      <alignment horizontal="center"/>
    </xf>
    <xf numFmtId="0" fontId="17" fillId="0" borderId="0" xfId="0" applyFont="1"/>
    <xf numFmtId="0" fontId="16" fillId="0" borderId="0" xfId="0" applyFont="1" applyAlignment="1">
      <alignment horizontal="center" wrapText="1"/>
    </xf>
    <xf numFmtId="14" fontId="16" fillId="0" borderId="0" xfId="0" applyNumberFormat="1" applyFont="1" applyAlignment="1">
      <alignment horizontal="center" wrapText="1"/>
    </xf>
    <xf numFmtId="0" fontId="16" fillId="0" borderId="0" xfId="0" applyFont="1" applyAlignment="1">
      <alignment horizontal="right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4" fontId="16" fillId="0" borderId="0" xfId="0" applyNumberFormat="1" applyFont="1" applyAlignment="1">
      <alignment vertical="center" wrapText="1"/>
    </xf>
    <xf numFmtId="4" fontId="16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 vertical="center" wrapText="1"/>
    </xf>
    <xf numFmtId="166" fontId="17" fillId="0" borderId="0" xfId="0" applyNumberFormat="1" applyFont="1" applyAlignment="1">
      <alignment horizontal="center" vertical="center" wrapText="1"/>
    </xf>
    <xf numFmtId="166" fontId="17" fillId="0" borderId="0" xfId="0" applyNumberFormat="1" applyFont="1" applyAlignment="1">
      <alignment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166" fontId="6" fillId="0" borderId="1" xfId="0" applyNumberFormat="1" applyFont="1" applyBorder="1" applyAlignment="1">
      <alignment horizontal="center" vertical="center" wrapText="1"/>
    </xf>
    <xf numFmtId="166" fontId="6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0" fontId="17" fillId="0" borderId="0" xfId="0" applyFont="1" applyAlignment="1">
      <alignment horizontal="left"/>
    </xf>
    <xf numFmtId="0" fontId="6" fillId="0" borderId="0" xfId="0" applyFont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 wrapText="1"/>
    </xf>
    <xf numFmtId="0" fontId="10" fillId="0" borderId="1" xfId="0" applyFont="1" applyBorder="1" applyAlignment="1">
      <alignment horizontal="left"/>
    </xf>
    <xf numFmtId="0" fontId="16" fillId="0" borderId="0" xfId="0" applyFont="1" applyAlignment="1">
      <alignment horizontal="left" vertical="center" wrapText="1"/>
    </xf>
    <xf numFmtId="0" fontId="13" fillId="0" borderId="0" xfId="0" applyFont="1" applyAlignment="1">
      <alignment wrapText="1"/>
    </xf>
    <xf numFmtId="0" fontId="16" fillId="0" borderId="1" xfId="0" applyFont="1" applyBorder="1" applyAlignment="1">
      <alignment horizontal="left"/>
    </xf>
    <xf numFmtId="4" fontId="16" fillId="0" borderId="1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</cellXfs>
  <cellStyles count="5">
    <cellStyle name="S8" xfId="1" xr:uid="{00000000-0005-0000-0000-000000000000}"/>
    <cellStyle name="TableStyleLight1" xfId="2" xr:uid="{00000000-0005-0000-0000-000001000000}"/>
    <cellStyle name="Денежный 2" xfId="3" xr:uid="{00000000-0005-0000-0000-000002000000}"/>
    <cellStyle name="Обычный" xfId="0" builtinId="0"/>
    <cellStyle name="Обычный 2" xfId="4" xr:uid="{00000000-0005-0000-0000-000004000000}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14165</xdr:colOff>
      <xdr:row>7</xdr:row>
      <xdr:rowOff>140607</xdr:rowOff>
    </xdr:from>
    <xdr:to>
      <xdr:col>14</xdr:col>
      <xdr:colOff>8618</xdr:colOff>
      <xdr:row>7</xdr:row>
      <xdr:rowOff>569232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879219" y="2521857"/>
          <a:ext cx="1096631" cy="428625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7</xdr:row>
      <xdr:rowOff>285609</xdr:rowOff>
    </xdr:from>
    <xdr:to>
      <xdr:col>14</xdr:col>
      <xdr:colOff>809625</xdr:colOff>
      <xdr:row>8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9765558" y="2547797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7</xdr:col>
      <xdr:colOff>557893</xdr:colOff>
      <xdr:row>13</xdr:row>
      <xdr:rowOff>57831</xdr:rowOff>
    </xdr:from>
    <xdr:to>
      <xdr:col>11</xdr:col>
      <xdr:colOff>165553</xdr:colOff>
      <xdr:row>16</xdr:row>
      <xdr:rowOff>2268</xdr:rowOff>
    </xdr:to>
    <xdr:pic>
      <xdr:nvPicPr>
        <xdr:cNvPr id="5" name="Рисунок 4" descr="base_32851_360360_3277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7018" y="6119813"/>
          <a:ext cx="2288267" cy="5839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312963</xdr:colOff>
      <xdr:row>17</xdr:row>
      <xdr:rowOff>144010</xdr:rowOff>
    </xdr:from>
    <xdr:to>
      <xdr:col>11</xdr:col>
      <xdr:colOff>570366</xdr:colOff>
      <xdr:row>19</xdr:row>
      <xdr:rowOff>56696</xdr:rowOff>
    </xdr:to>
    <xdr:pic>
      <xdr:nvPicPr>
        <xdr:cNvPr id="20" name="Рисунок 19" descr="base_32851_360360_3277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2088" y="7709581"/>
          <a:ext cx="2938010" cy="525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47625</xdr:colOff>
      <xdr:row>11</xdr:row>
      <xdr:rowOff>0</xdr:rowOff>
    </xdr:from>
    <xdr:to>
      <xdr:col>14</xdr:col>
      <xdr:colOff>767505</xdr:colOff>
      <xdr:row>11</xdr:row>
      <xdr:rowOff>0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14857" y="4286250"/>
          <a:ext cx="719880" cy="373202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8</xdr:row>
      <xdr:rowOff>0</xdr:rowOff>
    </xdr:from>
    <xdr:to>
      <xdr:col>14</xdr:col>
      <xdr:colOff>809625</xdr:colOff>
      <xdr:row>8</xdr:row>
      <xdr:rowOff>7936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69014" y="4674577"/>
          <a:ext cx="719880" cy="7936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69858</xdr:colOff>
      <xdr:row>8</xdr:row>
      <xdr:rowOff>232751</xdr:rowOff>
    </xdr:from>
    <xdr:to>
      <xdr:col>14</xdr:col>
      <xdr:colOff>789738</xdr:colOff>
      <xdr:row>8</xdr:row>
      <xdr:rowOff>526578</xdr:rowOff>
    </xdr:to>
    <xdr:pic>
      <xdr:nvPicPr>
        <xdr:cNvPr id="17" name="Picture 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49127" y="4907328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10</xdr:row>
      <xdr:rowOff>0</xdr:rowOff>
    </xdr:from>
    <xdr:to>
      <xdr:col>14</xdr:col>
      <xdr:colOff>809625</xdr:colOff>
      <xdr:row>10</xdr:row>
      <xdr:rowOff>7936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E68D315D-1840-42C5-9DF6-CDCBE36EAB1A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69014" y="4403481"/>
          <a:ext cx="719880" cy="7936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69858</xdr:colOff>
      <xdr:row>10</xdr:row>
      <xdr:rowOff>232751</xdr:rowOff>
    </xdr:from>
    <xdr:to>
      <xdr:col>14</xdr:col>
      <xdr:colOff>789738</xdr:colOff>
      <xdr:row>10</xdr:row>
      <xdr:rowOff>526578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7F1EC5FB-20D1-4928-82E4-AC706F5B35E8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49127" y="4636232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9</xdr:row>
      <xdr:rowOff>0</xdr:rowOff>
    </xdr:from>
    <xdr:to>
      <xdr:col>14</xdr:col>
      <xdr:colOff>809625</xdr:colOff>
      <xdr:row>9</xdr:row>
      <xdr:rowOff>7936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10430BF0-9646-48B2-B004-91B745A49C62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69014" y="5678365"/>
          <a:ext cx="719880" cy="7936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69858</xdr:colOff>
      <xdr:row>9</xdr:row>
      <xdr:rowOff>232751</xdr:rowOff>
    </xdr:from>
    <xdr:to>
      <xdr:col>14</xdr:col>
      <xdr:colOff>789738</xdr:colOff>
      <xdr:row>9</xdr:row>
      <xdr:rowOff>526578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BC30E93E-559C-4CA1-A1BE-195FFD853008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49127" y="5911116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6"/>
  <sheetViews>
    <sheetView tabSelected="1" topLeftCell="A4" zoomScale="130" zoomScaleNormal="130" workbookViewId="0">
      <selection activeCell="B9" sqref="B9"/>
    </sheetView>
  </sheetViews>
  <sheetFormatPr defaultColWidth="9.140625" defaultRowHeight="15" x14ac:dyDescent="0.25"/>
  <cols>
    <col min="1" max="1" width="3.28515625" style="1" customWidth="1"/>
    <col min="2" max="2" width="21" style="1" customWidth="1"/>
    <col min="3" max="3" width="5.85546875" style="2" customWidth="1"/>
    <col min="4" max="4" width="5.85546875" style="1" customWidth="1"/>
    <col min="5" max="5" width="9.7109375" style="1" customWidth="1"/>
    <col min="6" max="6" width="10.7109375" style="1" customWidth="1"/>
    <col min="7" max="7" width="10.140625" style="1" customWidth="1"/>
    <col min="8" max="8" width="10.28515625" style="1" customWidth="1"/>
    <col min="9" max="9" width="9.42578125" style="1" customWidth="1"/>
    <col min="10" max="10" width="10.85546875" style="1" customWidth="1"/>
    <col min="11" max="11" width="9.7109375" style="1" customWidth="1"/>
    <col min="12" max="12" width="13.42578125" style="1" customWidth="1"/>
    <col min="13" max="13" width="12.85546875" style="1" customWidth="1"/>
    <col min="14" max="14" width="16.5703125" style="1" customWidth="1"/>
    <col min="15" max="15" width="13.140625" style="1" customWidth="1"/>
    <col min="16" max="16" width="11.5703125" style="1" customWidth="1"/>
    <col min="17" max="17" width="8.140625" style="1" customWidth="1"/>
    <col min="18" max="18" width="10.42578125" style="1" customWidth="1"/>
    <col min="19" max="19" width="10" style="1" bestFit="1" customWidth="1"/>
    <col min="20" max="1025" width="9.140625" style="1"/>
  </cols>
  <sheetData>
    <row r="1" spans="1:1026" ht="22.5" customHeight="1" x14ac:dyDescent="0.25">
      <c r="A1" s="27"/>
      <c r="B1" s="51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27"/>
      <c r="P1" s="27"/>
      <c r="Q1" s="27"/>
      <c r="R1" s="27"/>
    </row>
    <row r="2" spans="1:1026" ht="42" customHeight="1" x14ac:dyDescent="0.25">
      <c r="A2" s="53" t="s">
        <v>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8"/>
      <c r="P2" s="29"/>
      <c r="Q2" s="29"/>
      <c r="R2" s="29"/>
    </row>
    <row r="3" spans="1:1026" x14ac:dyDescent="0.25">
      <c r="A3" s="30"/>
      <c r="B3" s="31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28"/>
      <c r="P3" s="29"/>
      <c r="Q3" s="29"/>
      <c r="R3" s="29"/>
    </row>
    <row r="4" spans="1:1026" s="18" customFormat="1" ht="93" customHeight="1" x14ac:dyDescent="0.25">
      <c r="A4" s="50" t="s">
        <v>22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  <c r="IW4" s="17"/>
      <c r="IX4" s="17"/>
      <c r="IY4" s="17"/>
      <c r="IZ4" s="17"/>
      <c r="JA4" s="17"/>
      <c r="JB4" s="17"/>
      <c r="JC4" s="17"/>
      <c r="JD4" s="17"/>
      <c r="JE4" s="17"/>
      <c r="JF4" s="17"/>
      <c r="JG4" s="17"/>
      <c r="JH4" s="17"/>
      <c r="JI4" s="17"/>
      <c r="JJ4" s="17"/>
      <c r="JK4" s="17"/>
      <c r="JL4" s="17"/>
      <c r="JM4" s="17"/>
      <c r="JN4" s="17"/>
      <c r="JO4" s="17"/>
      <c r="JP4" s="17"/>
      <c r="JQ4" s="17"/>
      <c r="JR4" s="17"/>
      <c r="JS4" s="17"/>
      <c r="JT4" s="17"/>
      <c r="JU4" s="17"/>
      <c r="JV4" s="17"/>
      <c r="JW4" s="17"/>
      <c r="JX4" s="17"/>
      <c r="JY4" s="17"/>
      <c r="JZ4" s="17"/>
      <c r="KA4" s="17"/>
      <c r="KB4" s="17"/>
      <c r="KC4" s="17"/>
      <c r="KD4" s="17"/>
      <c r="KE4" s="17"/>
      <c r="KF4" s="17"/>
      <c r="KG4" s="17"/>
      <c r="KH4" s="17"/>
      <c r="KI4" s="17"/>
      <c r="KJ4" s="17"/>
      <c r="KK4" s="17"/>
      <c r="KL4" s="17"/>
      <c r="KM4" s="17"/>
      <c r="KN4" s="17"/>
      <c r="KO4" s="17"/>
      <c r="KP4" s="17"/>
      <c r="KQ4" s="17"/>
      <c r="KR4" s="17"/>
      <c r="KS4" s="17"/>
      <c r="KT4" s="17"/>
      <c r="KU4" s="17"/>
      <c r="KV4" s="17"/>
      <c r="KW4" s="17"/>
      <c r="KX4" s="17"/>
      <c r="KY4" s="17"/>
      <c r="KZ4" s="17"/>
      <c r="LA4" s="17"/>
      <c r="LB4" s="17"/>
      <c r="LC4" s="17"/>
      <c r="LD4" s="17"/>
      <c r="LE4" s="17"/>
      <c r="LF4" s="17"/>
      <c r="LG4" s="17"/>
      <c r="LH4" s="17"/>
      <c r="LI4" s="17"/>
      <c r="LJ4" s="17"/>
      <c r="LK4" s="17"/>
      <c r="LL4" s="17"/>
      <c r="LM4" s="17"/>
      <c r="LN4" s="17"/>
      <c r="LO4" s="17"/>
      <c r="LP4" s="17"/>
      <c r="LQ4" s="17"/>
      <c r="LR4" s="17"/>
      <c r="LS4" s="17"/>
      <c r="LT4" s="17"/>
      <c r="LU4" s="17"/>
      <c r="LV4" s="17"/>
      <c r="LW4" s="17"/>
      <c r="LX4" s="17"/>
      <c r="LY4" s="17"/>
      <c r="LZ4" s="17"/>
      <c r="MA4" s="17"/>
      <c r="MB4" s="17"/>
      <c r="MC4" s="17"/>
      <c r="MD4" s="17"/>
      <c r="ME4" s="17"/>
      <c r="MF4" s="17"/>
      <c r="MG4" s="17"/>
      <c r="MH4" s="17"/>
      <c r="MI4" s="17"/>
      <c r="MJ4" s="17"/>
      <c r="MK4" s="17"/>
      <c r="ML4" s="17"/>
      <c r="MM4" s="17"/>
      <c r="MN4" s="17"/>
      <c r="MO4" s="17"/>
      <c r="MP4" s="17"/>
      <c r="MQ4" s="17"/>
      <c r="MR4" s="17"/>
      <c r="MS4" s="17"/>
      <c r="MT4" s="17"/>
      <c r="MU4" s="17"/>
      <c r="MV4" s="17"/>
      <c r="MW4" s="17"/>
      <c r="MX4" s="17"/>
      <c r="MY4" s="17"/>
      <c r="MZ4" s="17"/>
      <c r="NA4" s="17"/>
      <c r="NB4" s="17"/>
      <c r="NC4" s="17"/>
      <c r="ND4" s="17"/>
      <c r="NE4" s="17"/>
      <c r="NF4" s="17"/>
      <c r="NG4" s="17"/>
      <c r="NH4" s="17"/>
      <c r="NI4" s="17"/>
      <c r="NJ4" s="17"/>
      <c r="NK4" s="17"/>
      <c r="NL4" s="17"/>
      <c r="NM4" s="17"/>
      <c r="NN4" s="17"/>
      <c r="NO4" s="17"/>
      <c r="NP4" s="17"/>
      <c r="NQ4" s="17"/>
      <c r="NR4" s="17"/>
      <c r="NS4" s="17"/>
      <c r="NT4" s="17"/>
      <c r="NU4" s="17"/>
      <c r="NV4" s="17"/>
      <c r="NW4" s="17"/>
      <c r="NX4" s="17"/>
      <c r="NY4" s="17"/>
      <c r="NZ4" s="17"/>
      <c r="OA4" s="17"/>
      <c r="OB4" s="17"/>
      <c r="OC4" s="17"/>
      <c r="OD4" s="17"/>
      <c r="OE4" s="17"/>
      <c r="OF4" s="17"/>
      <c r="OG4" s="17"/>
      <c r="OH4" s="17"/>
      <c r="OI4" s="17"/>
      <c r="OJ4" s="17"/>
      <c r="OK4" s="17"/>
      <c r="OL4" s="17"/>
      <c r="OM4" s="17"/>
      <c r="ON4" s="17"/>
      <c r="OO4" s="17"/>
      <c r="OP4" s="17"/>
      <c r="OQ4" s="17"/>
      <c r="OR4" s="17"/>
      <c r="OS4" s="17"/>
      <c r="OT4" s="17"/>
      <c r="OU4" s="17"/>
      <c r="OV4" s="17"/>
      <c r="OW4" s="17"/>
      <c r="OX4" s="17"/>
      <c r="OY4" s="17"/>
      <c r="OZ4" s="17"/>
      <c r="PA4" s="17"/>
      <c r="PB4" s="17"/>
      <c r="PC4" s="17"/>
      <c r="PD4" s="17"/>
      <c r="PE4" s="17"/>
      <c r="PF4" s="17"/>
      <c r="PG4" s="17"/>
      <c r="PH4" s="17"/>
      <c r="PI4" s="17"/>
      <c r="PJ4" s="17"/>
      <c r="PK4" s="17"/>
      <c r="PL4" s="17"/>
      <c r="PM4" s="17"/>
      <c r="PN4" s="17"/>
      <c r="PO4" s="17"/>
      <c r="PP4" s="17"/>
      <c r="PQ4" s="17"/>
      <c r="PR4" s="17"/>
      <c r="PS4" s="17"/>
      <c r="PT4" s="17"/>
      <c r="PU4" s="17"/>
      <c r="PV4" s="17"/>
      <c r="PW4" s="17"/>
      <c r="PX4" s="17"/>
      <c r="PY4" s="17"/>
      <c r="PZ4" s="17"/>
      <c r="QA4" s="17"/>
      <c r="QB4" s="17"/>
      <c r="QC4" s="17"/>
      <c r="QD4" s="17"/>
      <c r="QE4" s="17"/>
      <c r="QF4" s="17"/>
      <c r="QG4" s="17"/>
      <c r="QH4" s="17"/>
      <c r="QI4" s="17"/>
      <c r="QJ4" s="17"/>
      <c r="QK4" s="17"/>
      <c r="QL4" s="17"/>
      <c r="QM4" s="17"/>
      <c r="QN4" s="17"/>
      <c r="QO4" s="17"/>
      <c r="QP4" s="17"/>
      <c r="QQ4" s="17"/>
      <c r="QR4" s="17"/>
      <c r="QS4" s="17"/>
      <c r="QT4" s="17"/>
      <c r="QU4" s="17"/>
      <c r="QV4" s="17"/>
      <c r="QW4" s="17"/>
      <c r="QX4" s="17"/>
      <c r="QY4" s="17"/>
      <c r="QZ4" s="17"/>
      <c r="RA4" s="17"/>
      <c r="RB4" s="17"/>
      <c r="RC4" s="17"/>
      <c r="RD4" s="17"/>
      <c r="RE4" s="17"/>
      <c r="RF4" s="17"/>
      <c r="RG4" s="17"/>
      <c r="RH4" s="17"/>
      <c r="RI4" s="17"/>
      <c r="RJ4" s="17"/>
      <c r="RK4" s="17"/>
      <c r="RL4" s="17"/>
      <c r="RM4" s="17"/>
      <c r="RN4" s="17"/>
      <c r="RO4" s="17"/>
      <c r="RP4" s="17"/>
      <c r="RQ4" s="17"/>
      <c r="RR4" s="17"/>
      <c r="RS4" s="17"/>
      <c r="RT4" s="17"/>
      <c r="RU4" s="17"/>
      <c r="RV4" s="17"/>
      <c r="RW4" s="17"/>
      <c r="RX4" s="17"/>
      <c r="RY4" s="17"/>
      <c r="RZ4" s="17"/>
      <c r="SA4" s="17"/>
      <c r="SB4" s="17"/>
      <c r="SC4" s="17"/>
      <c r="SD4" s="17"/>
      <c r="SE4" s="17"/>
      <c r="SF4" s="17"/>
      <c r="SG4" s="17"/>
      <c r="SH4" s="17"/>
      <c r="SI4" s="17"/>
      <c r="SJ4" s="17"/>
      <c r="SK4" s="17"/>
      <c r="SL4" s="17"/>
      <c r="SM4" s="17"/>
      <c r="SN4" s="17"/>
      <c r="SO4" s="17"/>
      <c r="SP4" s="17"/>
      <c r="SQ4" s="17"/>
      <c r="SR4" s="17"/>
      <c r="SS4" s="17"/>
      <c r="ST4" s="17"/>
      <c r="SU4" s="17"/>
      <c r="SV4" s="17"/>
      <c r="SW4" s="17"/>
      <c r="SX4" s="17"/>
      <c r="SY4" s="17"/>
      <c r="SZ4" s="17"/>
      <c r="TA4" s="17"/>
      <c r="TB4" s="17"/>
      <c r="TC4" s="17"/>
      <c r="TD4" s="17"/>
      <c r="TE4" s="17"/>
      <c r="TF4" s="17"/>
      <c r="TG4" s="17"/>
      <c r="TH4" s="17"/>
      <c r="TI4" s="17"/>
      <c r="TJ4" s="17"/>
      <c r="TK4" s="17"/>
      <c r="TL4" s="17"/>
      <c r="TM4" s="17"/>
      <c r="TN4" s="17"/>
      <c r="TO4" s="17"/>
      <c r="TP4" s="17"/>
      <c r="TQ4" s="17"/>
      <c r="TR4" s="17"/>
      <c r="TS4" s="17"/>
      <c r="TT4" s="17"/>
      <c r="TU4" s="17"/>
      <c r="TV4" s="17"/>
      <c r="TW4" s="17"/>
      <c r="TX4" s="17"/>
      <c r="TY4" s="17"/>
      <c r="TZ4" s="17"/>
      <c r="UA4" s="17"/>
      <c r="UB4" s="17"/>
      <c r="UC4" s="17"/>
      <c r="UD4" s="17"/>
      <c r="UE4" s="17"/>
      <c r="UF4" s="17"/>
      <c r="UG4" s="17"/>
      <c r="UH4" s="17"/>
      <c r="UI4" s="17"/>
      <c r="UJ4" s="17"/>
      <c r="UK4" s="17"/>
      <c r="UL4" s="17"/>
      <c r="UM4" s="17"/>
      <c r="UN4" s="17"/>
      <c r="UO4" s="17"/>
      <c r="UP4" s="17"/>
      <c r="UQ4" s="17"/>
      <c r="UR4" s="17"/>
      <c r="US4" s="17"/>
      <c r="UT4" s="17"/>
      <c r="UU4" s="17"/>
      <c r="UV4" s="17"/>
      <c r="UW4" s="17"/>
      <c r="UX4" s="17"/>
      <c r="UY4" s="17"/>
      <c r="UZ4" s="17"/>
      <c r="VA4" s="17"/>
      <c r="VB4" s="17"/>
      <c r="VC4" s="17"/>
      <c r="VD4" s="17"/>
      <c r="VE4" s="17"/>
      <c r="VF4" s="17"/>
      <c r="VG4" s="17"/>
      <c r="VH4" s="17"/>
      <c r="VI4" s="17"/>
      <c r="VJ4" s="17"/>
      <c r="VK4" s="17"/>
      <c r="VL4" s="17"/>
      <c r="VM4" s="17"/>
      <c r="VN4" s="17"/>
      <c r="VO4" s="17"/>
      <c r="VP4" s="17"/>
      <c r="VQ4" s="17"/>
      <c r="VR4" s="17"/>
      <c r="VS4" s="17"/>
      <c r="VT4" s="17"/>
      <c r="VU4" s="17"/>
      <c r="VV4" s="17"/>
      <c r="VW4" s="17"/>
      <c r="VX4" s="17"/>
      <c r="VY4" s="17"/>
      <c r="VZ4" s="17"/>
      <c r="WA4" s="17"/>
      <c r="WB4" s="17"/>
      <c r="WC4" s="17"/>
      <c r="WD4" s="17"/>
      <c r="WE4" s="17"/>
      <c r="WF4" s="17"/>
      <c r="WG4" s="17"/>
      <c r="WH4" s="17"/>
      <c r="WI4" s="17"/>
      <c r="WJ4" s="17"/>
      <c r="WK4" s="17"/>
      <c r="WL4" s="17"/>
      <c r="WM4" s="17"/>
      <c r="WN4" s="17"/>
      <c r="WO4" s="17"/>
      <c r="WP4" s="17"/>
      <c r="WQ4" s="17"/>
      <c r="WR4" s="17"/>
      <c r="WS4" s="17"/>
      <c r="WT4" s="17"/>
      <c r="WU4" s="17"/>
      <c r="WV4" s="17"/>
      <c r="WW4" s="17"/>
      <c r="WX4" s="17"/>
      <c r="WY4" s="17"/>
      <c r="WZ4" s="17"/>
      <c r="XA4" s="17"/>
      <c r="XB4" s="17"/>
      <c r="XC4" s="17"/>
      <c r="XD4" s="17"/>
      <c r="XE4" s="17"/>
      <c r="XF4" s="17"/>
      <c r="XG4" s="17"/>
      <c r="XH4" s="17"/>
      <c r="XI4" s="17"/>
      <c r="XJ4" s="17"/>
      <c r="XK4" s="17"/>
      <c r="XL4" s="17"/>
      <c r="XM4" s="17"/>
      <c r="XN4" s="17"/>
      <c r="XO4" s="17"/>
      <c r="XP4" s="17"/>
      <c r="XQ4" s="17"/>
      <c r="XR4" s="17"/>
      <c r="XS4" s="17"/>
      <c r="XT4" s="17"/>
      <c r="XU4" s="17"/>
      <c r="XV4" s="17"/>
      <c r="XW4" s="17"/>
      <c r="XX4" s="17"/>
      <c r="XY4" s="17"/>
      <c r="XZ4" s="17"/>
      <c r="YA4" s="17"/>
      <c r="YB4" s="17"/>
      <c r="YC4" s="17"/>
      <c r="YD4" s="17"/>
      <c r="YE4" s="17"/>
      <c r="YF4" s="17"/>
      <c r="YG4" s="17"/>
      <c r="YH4" s="17"/>
      <c r="YI4" s="17"/>
      <c r="YJ4" s="17"/>
      <c r="YK4" s="17"/>
      <c r="YL4" s="17"/>
      <c r="YM4" s="17"/>
      <c r="YN4" s="17"/>
      <c r="YO4" s="17"/>
      <c r="YP4" s="17"/>
      <c r="YQ4" s="17"/>
      <c r="YR4" s="17"/>
      <c r="YS4" s="17"/>
      <c r="YT4" s="17"/>
      <c r="YU4" s="17"/>
      <c r="YV4" s="17"/>
      <c r="YW4" s="17"/>
      <c r="YX4" s="17"/>
      <c r="YY4" s="17"/>
      <c r="YZ4" s="17"/>
      <c r="ZA4" s="17"/>
      <c r="ZB4" s="17"/>
      <c r="ZC4" s="17"/>
      <c r="ZD4" s="17"/>
      <c r="ZE4" s="17"/>
      <c r="ZF4" s="17"/>
      <c r="ZG4" s="17"/>
      <c r="ZH4" s="17"/>
      <c r="ZI4" s="17"/>
      <c r="ZJ4" s="17"/>
      <c r="ZK4" s="17"/>
      <c r="ZL4" s="17"/>
      <c r="ZM4" s="17"/>
      <c r="ZN4" s="17"/>
      <c r="ZO4" s="17"/>
      <c r="ZP4" s="17"/>
      <c r="ZQ4" s="17"/>
      <c r="ZR4" s="17"/>
      <c r="ZS4" s="17"/>
      <c r="ZT4" s="17"/>
      <c r="ZU4" s="17"/>
      <c r="ZV4" s="17"/>
      <c r="ZW4" s="17"/>
      <c r="ZX4" s="17"/>
      <c r="ZY4" s="17"/>
      <c r="ZZ4" s="17"/>
      <c r="AAA4" s="17"/>
      <c r="AAB4" s="17"/>
      <c r="AAC4" s="17"/>
      <c r="AAD4" s="17"/>
      <c r="AAE4" s="17"/>
      <c r="AAF4" s="17"/>
      <c r="AAG4" s="17"/>
      <c r="AAH4" s="17"/>
      <c r="AAI4" s="17"/>
      <c r="AAJ4" s="17"/>
      <c r="AAK4" s="17"/>
      <c r="AAL4" s="17"/>
      <c r="AAM4" s="17"/>
      <c r="AAN4" s="17"/>
      <c r="AAO4" s="17"/>
      <c r="AAP4" s="17"/>
      <c r="AAQ4" s="17"/>
      <c r="AAR4" s="17"/>
      <c r="AAS4" s="17"/>
      <c r="AAT4" s="17"/>
      <c r="AAU4" s="17"/>
      <c r="AAV4" s="17"/>
      <c r="AAW4" s="17"/>
      <c r="AAX4" s="17"/>
      <c r="AAY4" s="17"/>
      <c r="AAZ4" s="17"/>
      <c r="ABA4" s="17"/>
      <c r="ABB4" s="17"/>
      <c r="ABC4" s="17"/>
      <c r="ABD4" s="17"/>
      <c r="ABE4" s="17"/>
      <c r="ABF4" s="17"/>
      <c r="ABG4" s="17"/>
      <c r="ABH4" s="17"/>
      <c r="ABI4" s="17"/>
      <c r="ABJ4" s="17"/>
      <c r="ABK4" s="17"/>
      <c r="ABL4" s="17"/>
      <c r="ABM4" s="17"/>
      <c r="ABN4" s="17"/>
      <c r="ABO4" s="17"/>
      <c r="ABP4" s="17"/>
      <c r="ABQ4" s="17"/>
      <c r="ABR4" s="17"/>
      <c r="ABS4" s="17"/>
      <c r="ABT4" s="17"/>
      <c r="ABU4" s="17"/>
      <c r="ABV4" s="17"/>
      <c r="ABW4" s="17"/>
      <c r="ABX4" s="17"/>
      <c r="ABY4" s="17"/>
      <c r="ABZ4" s="17"/>
      <c r="ACA4" s="17"/>
      <c r="ACB4" s="17"/>
      <c r="ACC4" s="17"/>
      <c r="ACD4" s="17"/>
      <c r="ACE4" s="17"/>
      <c r="ACF4" s="17"/>
      <c r="ACG4" s="17"/>
      <c r="ACH4" s="17"/>
      <c r="ACI4" s="17"/>
      <c r="ACJ4" s="17"/>
      <c r="ACK4" s="17"/>
      <c r="ACL4" s="17"/>
      <c r="ACM4" s="17"/>
      <c r="ACN4" s="17"/>
      <c r="ACO4" s="17"/>
      <c r="ACP4" s="17"/>
      <c r="ACQ4" s="17"/>
      <c r="ACR4" s="17"/>
      <c r="ACS4" s="17"/>
      <c r="ACT4" s="17"/>
      <c r="ACU4" s="17"/>
      <c r="ACV4" s="17"/>
      <c r="ACW4" s="17"/>
      <c r="ACX4" s="17"/>
      <c r="ACY4" s="17"/>
      <c r="ACZ4" s="17"/>
      <c r="ADA4" s="17"/>
      <c r="ADB4" s="17"/>
      <c r="ADC4" s="17"/>
      <c r="ADD4" s="17"/>
      <c r="ADE4" s="17"/>
      <c r="ADF4" s="17"/>
      <c r="ADG4" s="17"/>
      <c r="ADH4" s="17"/>
      <c r="ADI4" s="17"/>
      <c r="ADJ4" s="17"/>
      <c r="ADK4" s="17"/>
      <c r="ADL4" s="17"/>
      <c r="ADM4" s="17"/>
      <c r="ADN4" s="17"/>
      <c r="ADO4" s="17"/>
      <c r="ADP4" s="17"/>
      <c r="ADQ4" s="17"/>
      <c r="ADR4" s="17"/>
      <c r="ADS4" s="17"/>
      <c r="ADT4" s="17"/>
      <c r="ADU4" s="17"/>
      <c r="ADV4" s="17"/>
      <c r="ADW4" s="17"/>
      <c r="ADX4" s="17"/>
      <c r="ADY4" s="17"/>
      <c r="ADZ4" s="17"/>
      <c r="AEA4" s="17"/>
      <c r="AEB4" s="17"/>
      <c r="AEC4" s="17"/>
      <c r="AED4" s="17"/>
      <c r="AEE4" s="17"/>
      <c r="AEF4" s="17"/>
      <c r="AEG4" s="17"/>
      <c r="AEH4" s="17"/>
      <c r="AEI4" s="17"/>
      <c r="AEJ4" s="17"/>
      <c r="AEK4" s="17"/>
      <c r="AEL4" s="17"/>
      <c r="AEM4" s="17"/>
      <c r="AEN4" s="17"/>
      <c r="AEO4" s="17"/>
      <c r="AEP4" s="17"/>
      <c r="AEQ4" s="17"/>
      <c r="AER4" s="17"/>
      <c r="AES4" s="17"/>
      <c r="AET4" s="17"/>
      <c r="AEU4" s="17"/>
      <c r="AEV4" s="17"/>
      <c r="AEW4" s="17"/>
      <c r="AEX4" s="17"/>
      <c r="AEY4" s="17"/>
      <c r="AEZ4" s="17"/>
      <c r="AFA4" s="17"/>
      <c r="AFB4" s="17"/>
      <c r="AFC4" s="17"/>
      <c r="AFD4" s="17"/>
      <c r="AFE4" s="17"/>
      <c r="AFF4" s="17"/>
      <c r="AFG4" s="17"/>
      <c r="AFH4" s="17"/>
      <c r="AFI4" s="17"/>
      <c r="AFJ4" s="17"/>
      <c r="AFK4" s="17"/>
      <c r="AFL4" s="17"/>
      <c r="AFM4" s="17"/>
      <c r="AFN4" s="17"/>
      <c r="AFO4" s="17"/>
      <c r="AFP4" s="17"/>
      <c r="AFQ4" s="17"/>
      <c r="AFR4" s="17"/>
      <c r="AFS4" s="17"/>
      <c r="AFT4" s="17"/>
      <c r="AFU4" s="17"/>
      <c r="AFV4" s="17"/>
      <c r="AFW4" s="17"/>
      <c r="AFX4" s="17"/>
      <c r="AFY4" s="17"/>
      <c r="AFZ4" s="17"/>
      <c r="AGA4" s="17"/>
      <c r="AGB4" s="17"/>
      <c r="AGC4" s="17"/>
      <c r="AGD4" s="17"/>
      <c r="AGE4" s="17"/>
      <c r="AGF4" s="17"/>
      <c r="AGG4" s="17"/>
      <c r="AGH4" s="17"/>
      <c r="AGI4" s="17"/>
      <c r="AGJ4" s="17"/>
      <c r="AGK4" s="17"/>
      <c r="AGL4" s="17"/>
      <c r="AGM4" s="17"/>
      <c r="AGN4" s="17"/>
      <c r="AGO4" s="17"/>
      <c r="AGP4" s="17"/>
      <c r="AGQ4" s="17"/>
      <c r="AGR4" s="17"/>
      <c r="AGS4" s="17"/>
      <c r="AGT4" s="17"/>
      <c r="AGU4" s="17"/>
      <c r="AGV4" s="17"/>
      <c r="AGW4" s="17"/>
      <c r="AGX4" s="17"/>
      <c r="AGY4" s="17"/>
      <c r="AGZ4" s="17"/>
      <c r="AHA4" s="17"/>
      <c r="AHB4" s="17"/>
      <c r="AHC4" s="17"/>
      <c r="AHD4" s="17"/>
      <c r="AHE4" s="17"/>
      <c r="AHF4" s="17"/>
      <c r="AHG4" s="17"/>
      <c r="AHH4" s="17"/>
      <c r="AHI4" s="17"/>
      <c r="AHJ4" s="17"/>
      <c r="AHK4" s="17"/>
      <c r="AHL4" s="17"/>
      <c r="AHM4" s="17"/>
      <c r="AHN4" s="17"/>
      <c r="AHO4" s="17"/>
      <c r="AHP4" s="17"/>
      <c r="AHQ4" s="17"/>
      <c r="AHR4" s="17"/>
      <c r="AHS4" s="17"/>
      <c r="AHT4" s="17"/>
      <c r="AHU4" s="17"/>
      <c r="AHV4" s="17"/>
      <c r="AHW4" s="17"/>
      <c r="AHX4" s="17"/>
      <c r="AHY4" s="17"/>
      <c r="AHZ4" s="17"/>
      <c r="AIA4" s="17"/>
      <c r="AIB4" s="17"/>
      <c r="AIC4" s="17"/>
      <c r="AID4" s="17"/>
      <c r="AIE4" s="17"/>
      <c r="AIF4" s="17"/>
      <c r="AIG4" s="17"/>
      <c r="AIH4" s="17"/>
      <c r="AII4" s="17"/>
      <c r="AIJ4" s="17"/>
      <c r="AIK4" s="17"/>
      <c r="AIL4" s="17"/>
      <c r="AIM4" s="17"/>
      <c r="AIN4" s="17"/>
      <c r="AIO4" s="17"/>
      <c r="AIP4" s="17"/>
      <c r="AIQ4" s="17"/>
      <c r="AIR4" s="17"/>
      <c r="AIS4" s="17"/>
      <c r="AIT4" s="17"/>
      <c r="AIU4" s="17"/>
      <c r="AIV4" s="17"/>
      <c r="AIW4" s="17"/>
      <c r="AIX4" s="17"/>
      <c r="AIY4" s="17"/>
      <c r="AIZ4" s="17"/>
      <c r="AJA4" s="17"/>
      <c r="AJB4" s="17"/>
      <c r="AJC4" s="17"/>
      <c r="AJD4" s="17"/>
      <c r="AJE4" s="17"/>
      <c r="AJF4" s="17"/>
      <c r="AJG4" s="17"/>
      <c r="AJH4" s="17"/>
      <c r="AJI4" s="17"/>
      <c r="AJJ4" s="17"/>
      <c r="AJK4" s="17"/>
      <c r="AJL4" s="17"/>
      <c r="AJM4" s="17"/>
      <c r="AJN4" s="17"/>
      <c r="AJO4" s="17"/>
      <c r="AJP4" s="17"/>
      <c r="AJQ4" s="17"/>
      <c r="AJR4" s="17"/>
      <c r="AJS4" s="17"/>
      <c r="AJT4" s="17"/>
      <c r="AJU4" s="17"/>
      <c r="AJV4" s="17"/>
      <c r="AJW4" s="17"/>
      <c r="AJX4" s="17"/>
      <c r="AJY4" s="17"/>
      <c r="AJZ4" s="17"/>
      <c r="AKA4" s="17"/>
      <c r="AKB4" s="17"/>
      <c r="AKC4" s="17"/>
      <c r="AKD4" s="17"/>
      <c r="AKE4" s="17"/>
      <c r="AKF4" s="17"/>
      <c r="AKG4" s="17"/>
      <c r="AKH4" s="17"/>
      <c r="AKI4" s="17"/>
      <c r="AKJ4" s="17"/>
      <c r="AKK4" s="17"/>
      <c r="AKL4" s="17"/>
      <c r="AKM4" s="17"/>
      <c r="AKN4" s="17"/>
      <c r="AKO4" s="17"/>
      <c r="AKP4" s="17"/>
      <c r="AKQ4" s="17"/>
      <c r="AKR4" s="17"/>
      <c r="AKS4" s="17"/>
      <c r="AKT4" s="17"/>
      <c r="AKU4" s="17"/>
      <c r="AKV4" s="17"/>
      <c r="AKW4" s="17"/>
      <c r="AKX4" s="17"/>
      <c r="AKY4" s="17"/>
      <c r="AKZ4" s="17"/>
      <c r="ALA4" s="17"/>
      <c r="ALB4" s="17"/>
      <c r="ALC4" s="17"/>
      <c r="ALD4" s="17"/>
      <c r="ALE4" s="17"/>
      <c r="ALF4" s="17"/>
      <c r="ALG4" s="17"/>
      <c r="ALH4" s="17"/>
      <c r="ALI4" s="17"/>
      <c r="ALJ4" s="17"/>
      <c r="ALK4" s="17"/>
      <c r="ALL4" s="17"/>
      <c r="ALM4" s="17"/>
      <c r="ALN4" s="17"/>
      <c r="ALO4" s="17"/>
      <c r="ALP4" s="17"/>
      <c r="ALQ4" s="17"/>
      <c r="ALR4" s="17"/>
      <c r="ALS4" s="17"/>
      <c r="ALT4" s="17"/>
      <c r="ALU4" s="17"/>
      <c r="ALV4" s="17"/>
      <c r="ALW4" s="17"/>
      <c r="ALX4" s="17"/>
      <c r="ALY4" s="17"/>
      <c r="ALZ4" s="17"/>
      <c r="AMA4" s="17"/>
      <c r="AMB4" s="17"/>
      <c r="AMC4" s="17"/>
      <c r="AMD4" s="17"/>
      <c r="AME4" s="17"/>
      <c r="AMF4" s="17"/>
      <c r="AMG4" s="17"/>
      <c r="AMH4" s="17"/>
      <c r="AMI4" s="17"/>
      <c r="AMJ4" s="17"/>
      <c r="AMK4" s="17"/>
    </row>
    <row r="5" spans="1:1026" ht="9.75" customHeight="1" x14ac:dyDescent="0.25">
      <c r="A5" s="3"/>
      <c r="B5" s="3"/>
      <c r="C5" s="3"/>
      <c r="D5" s="3"/>
      <c r="E5" s="4"/>
      <c r="F5" s="5"/>
      <c r="G5" s="6"/>
      <c r="H5" s="4"/>
      <c r="I5" s="6"/>
      <c r="J5" s="4"/>
      <c r="K5" s="4"/>
      <c r="L5" s="4"/>
      <c r="M5" s="3"/>
      <c r="N5" s="3"/>
      <c r="O5" s="3"/>
      <c r="P5" s="3"/>
      <c r="Q5" s="3"/>
      <c r="R5" s="4"/>
    </row>
    <row r="6" spans="1:1026" ht="12.75" customHeight="1" x14ac:dyDescent="0.25">
      <c r="A6" s="49" t="s">
        <v>0</v>
      </c>
      <c r="B6" s="49" t="s">
        <v>1</v>
      </c>
      <c r="C6" s="49" t="s">
        <v>2</v>
      </c>
      <c r="D6" s="49"/>
      <c r="E6" s="49" t="s">
        <v>3</v>
      </c>
      <c r="F6" s="49"/>
      <c r="G6" s="49"/>
      <c r="H6" s="49"/>
      <c r="I6" s="49"/>
      <c r="J6" s="49"/>
      <c r="K6" s="47" t="s">
        <v>4</v>
      </c>
      <c r="L6" s="47"/>
      <c r="M6" s="47"/>
      <c r="N6" s="47"/>
      <c r="O6" s="47"/>
      <c r="P6" s="47"/>
      <c r="Q6" s="49" t="s">
        <v>24</v>
      </c>
      <c r="R6" s="47" t="s">
        <v>17</v>
      </c>
      <c r="S6" s="47" t="s">
        <v>25</v>
      </c>
      <c r="AML6" s="1"/>
    </row>
    <row r="7" spans="1:1026" ht="106.5" customHeight="1" x14ac:dyDescent="0.25">
      <c r="A7" s="49"/>
      <c r="B7" s="49"/>
      <c r="C7" s="49"/>
      <c r="D7" s="49"/>
      <c r="E7" s="48" t="s">
        <v>27</v>
      </c>
      <c r="F7" s="48"/>
      <c r="G7" s="48" t="s">
        <v>28</v>
      </c>
      <c r="H7" s="48"/>
      <c r="I7" s="48" t="s">
        <v>29</v>
      </c>
      <c r="J7" s="48"/>
      <c r="K7" s="47" t="s">
        <v>14</v>
      </c>
      <c r="L7" s="47" t="s">
        <v>21</v>
      </c>
      <c r="M7" s="49" t="s">
        <v>16</v>
      </c>
      <c r="N7" s="49" t="s">
        <v>5</v>
      </c>
      <c r="O7" s="49" t="s">
        <v>6</v>
      </c>
      <c r="P7" s="49" t="s">
        <v>7</v>
      </c>
      <c r="Q7" s="49"/>
      <c r="R7" s="47"/>
      <c r="S7" s="47"/>
      <c r="AML7" s="1"/>
    </row>
    <row r="8" spans="1:1026" ht="45" x14ac:dyDescent="0.25">
      <c r="A8" s="49"/>
      <c r="B8" s="49"/>
      <c r="C8" s="16" t="s">
        <v>8</v>
      </c>
      <c r="D8" s="16" t="s">
        <v>19</v>
      </c>
      <c r="E8" s="16" t="s">
        <v>15</v>
      </c>
      <c r="F8" s="16" t="s">
        <v>11</v>
      </c>
      <c r="G8" s="44" t="s">
        <v>15</v>
      </c>
      <c r="H8" s="44" t="s">
        <v>11</v>
      </c>
      <c r="I8" s="16" t="s">
        <v>15</v>
      </c>
      <c r="J8" s="16" t="s">
        <v>11</v>
      </c>
      <c r="K8" s="47"/>
      <c r="L8" s="47"/>
      <c r="M8" s="49"/>
      <c r="N8" s="49"/>
      <c r="O8" s="49"/>
      <c r="P8" s="49"/>
      <c r="Q8" s="49"/>
      <c r="R8" s="47"/>
      <c r="S8" s="47"/>
      <c r="AML8" s="1"/>
    </row>
    <row r="9" spans="1:1026" ht="50.25" customHeight="1" x14ac:dyDescent="0.25">
      <c r="A9" s="16">
        <v>1</v>
      </c>
      <c r="B9" s="46" t="s">
        <v>31</v>
      </c>
      <c r="C9" s="7" t="s">
        <v>23</v>
      </c>
      <c r="D9" s="7">
        <v>1</v>
      </c>
      <c r="E9" s="8">
        <v>16290</v>
      </c>
      <c r="F9" s="8">
        <v>16290</v>
      </c>
      <c r="G9" s="45">
        <v>16630</v>
      </c>
      <c r="H9" s="45">
        <v>16630</v>
      </c>
      <c r="I9" s="8">
        <v>16370</v>
      </c>
      <c r="J9" s="9">
        <v>16370</v>
      </c>
      <c r="K9" s="10">
        <f t="shared" ref="K9:K10" si="0">SUM(E9,G9,I9)/M9</f>
        <v>16430</v>
      </c>
      <c r="L9" s="10">
        <f t="shared" ref="L9:L10" si="1">ROUND(K9,2)</f>
        <v>16430</v>
      </c>
      <c r="M9" s="16">
        <v>3</v>
      </c>
      <c r="N9" s="10">
        <f t="shared" ref="N9:N10" si="2">STDEV(E9,G9,I9)</f>
        <v>177.76388834631177</v>
      </c>
      <c r="O9" s="26">
        <f t="shared" ref="O9:O10" si="3">N9/K9*100</f>
        <v>1.0819469771534496</v>
      </c>
      <c r="P9" s="16" t="str">
        <f>IF(O9&lt;33,"ОДНОРОДНЫЕ","НЕОДНОРОДНЫЕ")</f>
        <v>ОДНОРОДНЫЕ</v>
      </c>
      <c r="Q9" s="43">
        <v>0</v>
      </c>
      <c r="R9" s="11">
        <f t="shared" ref="R9:R10" si="4">D9*L9</f>
        <v>16430</v>
      </c>
      <c r="S9" s="11">
        <f t="shared" ref="S9:S10" si="5">MIN(E9,G9,I9)*D9*(1+Q9)</f>
        <v>16290</v>
      </c>
      <c r="AML9" s="1"/>
    </row>
    <row r="10" spans="1:1026" ht="50.25" customHeight="1" x14ac:dyDescent="0.25">
      <c r="A10" s="16">
        <v>2</v>
      </c>
      <c r="B10" s="46" t="s">
        <v>30</v>
      </c>
      <c r="C10" s="7" t="s">
        <v>23</v>
      </c>
      <c r="D10" s="7">
        <v>1</v>
      </c>
      <c r="E10" s="8">
        <v>37230</v>
      </c>
      <c r="F10" s="8">
        <v>37230</v>
      </c>
      <c r="G10" s="45">
        <v>37940</v>
      </c>
      <c r="H10" s="45">
        <v>37940</v>
      </c>
      <c r="I10" s="8">
        <v>37550</v>
      </c>
      <c r="J10" s="9">
        <v>37550</v>
      </c>
      <c r="K10" s="10">
        <f t="shared" si="0"/>
        <v>37573.333333333336</v>
      </c>
      <c r="L10" s="10">
        <f t="shared" si="1"/>
        <v>37573.33</v>
      </c>
      <c r="M10" s="16">
        <v>3</v>
      </c>
      <c r="N10" s="10">
        <f t="shared" si="2"/>
        <v>355.57465226494048</v>
      </c>
      <c r="O10" s="26">
        <f t="shared" si="3"/>
        <v>0.94634843576545546</v>
      </c>
      <c r="P10" s="16" t="str">
        <f>IF(O10&lt;33,"ОДНОРОДНЫЕ","НЕОДНОРОДНЫЕ")</f>
        <v>ОДНОРОДНЫЕ</v>
      </c>
      <c r="Q10" s="43">
        <v>0</v>
      </c>
      <c r="R10" s="11">
        <f t="shared" si="4"/>
        <v>37573.33</v>
      </c>
      <c r="S10" s="11">
        <f t="shared" si="5"/>
        <v>37230</v>
      </c>
      <c r="AML10" s="1"/>
    </row>
    <row r="11" spans="1:1026" ht="50.25" customHeight="1" x14ac:dyDescent="0.25">
      <c r="A11" s="16">
        <v>3</v>
      </c>
      <c r="B11" s="46"/>
      <c r="C11" s="7"/>
      <c r="D11" s="7"/>
      <c r="E11" s="8"/>
      <c r="F11" s="8"/>
      <c r="G11" s="45"/>
      <c r="H11" s="45"/>
      <c r="I11" s="8"/>
      <c r="J11" s="9"/>
      <c r="K11" s="10">
        <f t="shared" ref="K11" si="6">SUM(E11,G11,I11)/M11</f>
        <v>0</v>
      </c>
      <c r="L11" s="10">
        <f t="shared" ref="L11" si="7">ROUND(K11,2)</f>
        <v>0</v>
      </c>
      <c r="M11" s="16">
        <v>3</v>
      </c>
      <c r="N11" s="10" t="e">
        <f t="shared" ref="N11" si="8">STDEV(E11,G11,I11)</f>
        <v>#DIV/0!</v>
      </c>
      <c r="O11" s="26" t="e">
        <f t="shared" ref="O11" si="9">N11/K11*100</f>
        <v>#DIV/0!</v>
      </c>
      <c r="P11" s="16" t="e">
        <f>IF(O11&lt;33,"ОДНОРОДНЫЕ","НЕОДНОРОДНЫЕ")</f>
        <v>#DIV/0!</v>
      </c>
      <c r="Q11" s="43">
        <v>0</v>
      </c>
      <c r="R11" s="11">
        <f t="shared" ref="R11" si="10">D11*L11</f>
        <v>0</v>
      </c>
      <c r="S11" s="11">
        <f t="shared" ref="S11" si="11">MIN(E11,G11,I11)*D11*(1+Q11)</f>
        <v>0</v>
      </c>
      <c r="AML11" s="1"/>
    </row>
    <row r="12" spans="1:1026" x14ac:dyDescent="0.25">
      <c r="A12" s="57" t="s">
        <v>9</v>
      </c>
      <c r="B12" s="57"/>
      <c r="C12" s="19"/>
      <c r="D12" s="20"/>
      <c r="E12" s="19"/>
      <c r="F12" s="21">
        <f>SUM(F9:F11)</f>
        <v>53520</v>
      </c>
      <c r="G12" s="22"/>
      <c r="H12" s="21">
        <f>SUM(H9:H11)</f>
        <v>54570</v>
      </c>
      <c r="I12" s="22"/>
      <c r="J12" s="23">
        <f>SUM(J9:J11)</f>
        <v>53920</v>
      </c>
      <c r="K12" s="19"/>
      <c r="L12" s="19"/>
      <c r="M12" s="19"/>
      <c r="N12" s="19"/>
      <c r="O12" s="19"/>
      <c r="P12" s="19"/>
      <c r="Q12" s="19"/>
      <c r="R12" s="24">
        <f>SUM(R9:R11)</f>
        <v>54003.33</v>
      </c>
      <c r="S12" s="24">
        <f>SUM(S9:S11)</f>
        <v>53520</v>
      </c>
      <c r="AML12" s="1"/>
    </row>
    <row r="13" spans="1:1026" ht="21" customHeight="1" x14ac:dyDescent="0.25">
      <c r="A13" s="12"/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14"/>
      <c r="R13" s="13"/>
    </row>
    <row r="14" spans="1:1026" ht="11.25" customHeight="1" x14ac:dyDescent="0.25">
      <c r="A14" s="12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14"/>
      <c r="R14" s="13"/>
    </row>
    <row r="15" spans="1:1026" ht="29.25" customHeight="1" x14ac:dyDescent="0.25">
      <c r="A15" s="32"/>
      <c r="B15" s="58" t="s">
        <v>12</v>
      </c>
      <c r="C15" s="58"/>
      <c r="D15" s="58"/>
      <c r="E15" s="58"/>
      <c r="F15" s="58"/>
      <c r="G15" s="58"/>
      <c r="H15" s="33"/>
      <c r="I15" s="33"/>
      <c r="J15" s="33"/>
      <c r="K15" s="33"/>
      <c r="L15" s="33"/>
      <c r="M15" s="14"/>
      <c r="N15" s="14"/>
      <c r="O15" s="14"/>
      <c r="P15" s="14"/>
      <c r="Q15" s="14"/>
      <c r="R15" s="13"/>
    </row>
    <row r="16" spans="1:1026" ht="9.75" customHeight="1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14"/>
      <c r="N16" s="14"/>
      <c r="O16" s="14"/>
      <c r="P16" s="14"/>
      <c r="Q16" s="14"/>
      <c r="R16" s="13"/>
    </row>
    <row r="17" spans="1:18" ht="68.25" customHeight="1" x14ac:dyDescent="0.25">
      <c r="A17" s="32"/>
      <c r="B17" s="62" t="s">
        <v>13</v>
      </c>
      <c r="C17" s="62"/>
      <c r="D17" s="62"/>
      <c r="E17" s="62"/>
      <c r="F17" s="62"/>
      <c r="G17" s="62"/>
      <c r="H17" s="62"/>
      <c r="I17" s="33"/>
      <c r="J17" s="33"/>
      <c r="K17" s="33"/>
      <c r="L17" s="33"/>
      <c r="M17" s="14"/>
      <c r="N17" s="14"/>
      <c r="O17" s="14"/>
      <c r="P17" s="14"/>
      <c r="Q17" s="14"/>
      <c r="R17" s="13"/>
    </row>
    <row r="18" spans="1:18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14"/>
      <c r="N18" s="14"/>
      <c r="O18" s="14"/>
      <c r="P18" s="14"/>
      <c r="Q18" s="14"/>
      <c r="R18" s="13"/>
    </row>
    <row r="19" spans="1:18" ht="33" customHeight="1" x14ac:dyDescent="0.25">
      <c r="A19" s="32"/>
      <c r="B19" s="58" t="s">
        <v>10</v>
      </c>
      <c r="C19" s="58"/>
      <c r="D19" s="58"/>
      <c r="E19" s="58"/>
      <c r="F19" s="58"/>
      <c r="G19" s="33"/>
      <c r="H19" s="33"/>
      <c r="I19" s="33"/>
      <c r="J19" s="33"/>
      <c r="K19" s="33"/>
      <c r="L19" s="33"/>
      <c r="M19" s="14"/>
      <c r="N19" s="14"/>
      <c r="O19" s="14"/>
      <c r="P19" s="14"/>
      <c r="Q19" s="14"/>
      <c r="R19" s="13"/>
    </row>
    <row r="20" spans="1:18" ht="76.5" customHeight="1" x14ac:dyDescent="0.25">
      <c r="A20" s="32"/>
      <c r="B20" s="59" t="s">
        <v>20</v>
      </c>
      <c r="C20" s="59"/>
      <c r="D20" s="59"/>
      <c r="E20" s="59"/>
      <c r="F20" s="59"/>
      <c r="G20" s="59"/>
      <c r="H20" s="59"/>
      <c r="I20" s="33"/>
      <c r="J20" s="33"/>
      <c r="K20" s="33"/>
      <c r="L20" s="33"/>
      <c r="M20" s="14"/>
      <c r="N20" s="14"/>
      <c r="O20" s="14"/>
      <c r="P20" s="14"/>
      <c r="Q20" s="14"/>
      <c r="R20" s="13"/>
    </row>
    <row r="21" spans="1:18" x14ac:dyDescent="0.25">
      <c r="A21" s="32"/>
      <c r="B21" s="32"/>
      <c r="C21" s="34"/>
      <c r="D21" s="33"/>
      <c r="E21" s="33"/>
      <c r="F21" s="35"/>
      <c r="G21" s="35"/>
      <c r="H21" s="35"/>
      <c r="I21" s="33"/>
      <c r="J21" s="33"/>
      <c r="K21" s="33"/>
      <c r="L21" s="33"/>
      <c r="M21" s="14"/>
      <c r="N21" s="14"/>
      <c r="O21" s="14"/>
      <c r="P21" s="14"/>
      <c r="Q21" s="14"/>
      <c r="R21" s="13"/>
    </row>
    <row r="22" spans="1:18" x14ac:dyDescent="0.25">
      <c r="A22" s="60" t="s">
        <v>18</v>
      </c>
      <c r="B22" s="60"/>
      <c r="C22" s="60"/>
      <c r="D22" s="60"/>
      <c r="E22" s="60"/>
      <c r="F22" s="61">
        <f>S12</f>
        <v>53520</v>
      </c>
      <c r="G22" s="61"/>
      <c r="H22" s="61"/>
      <c r="I22" s="36"/>
      <c r="J22" s="37"/>
      <c r="K22" s="29"/>
      <c r="L22" s="29"/>
      <c r="M22" s="15"/>
      <c r="N22" s="15"/>
      <c r="O22" s="15"/>
      <c r="P22" s="15"/>
      <c r="Q22" s="15"/>
      <c r="R22" s="15"/>
    </row>
    <row r="23" spans="1:18" x14ac:dyDescent="0.25">
      <c r="A23" s="29"/>
      <c r="B23" s="29"/>
      <c r="C23" s="38"/>
      <c r="D23" s="29"/>
      <c r="E23" s="29"/>
      <c r="F23" s="29"/>
      <c r="G23" s="29"/>
      <c r="H23" s="29"/>
      <c r="I23" s="29"/>
      <c r="J23" s="29"/>
      <c r="K23" s="29"/>
      <c r="L23" s="29"/>
      <c r="M23" s="15"/>
      <c r="N23" s="15"/>
      <c r="O23" s="15"/>
      <c r="P23" s="15"/>
      <c r="Q23" s="15"/>
      <c r="R23" s="15"/>
    </row>
    <row r="24" spans="1:18" x14ac:dyDescent="0.25">
      <c r="A24" s="54"/>
      <c r="B24" s="54"/>
      <c r="C24" s="54"/>
      <c r="D24" s="54"/>
      <c r="E24" s="54"/>
      <c r="F24" s="54"/>
      <c r="G24" s="54"/>
      <c r="H24" s="54"/>
      <c r="I24" s="29"/>
      <c r="J24" s="39"/>
      <c r="K24" s="29"/>
      <c r="L24" s="29"/>
      <c r="M24" s="15"/>
      <c r="N24" s="15"/>
      <c r="O24" s="15"/>
      <c r="P24" s="15"/>
      <c r="Q24" s="15"/>
      <c r="R24" s="15"/>
    </row>
    <row r="25" spans="1:18" x14ac:dyDescent="0.25">
      <c r="A25" s="40"/>
      <c r="B25" s="40"/>
      <c r="C25" s="40"/>
      <c r="D25" s="40"/>
      <c r="E25" s="41"/>
      <c r="F25" s="41"/>
      <c r="G25" s="42"/>
      <c r="H25" s="41"/>
      <c r="I25" s="42"/>
      <c r="J25" s="41"/>
      <c r="K25" s="40"/>
      <c r="L25" s="40"/>
      <c r="M25" s="3"/>
      <c r="N25" s="3"/>
      <c r="O25" s="3"/>
      <c r="P25" s="3"/>
      <c r="Q25" s="3"/>
      <c r="R25" s="3"/>
    </row>
    <row r="26" spans="1:18" x14ac:dyDescent="0.25">
      <c r="A26" s="3"/>
      <c r="B26" s="3"/>
      <c r="C26" s="3"/>
      <c r="D26" s="55"/>
      <c r="E26" s="55"/>
      <c r="F26" s="56"/>
      <c r="G26" s="56"/>
      <c r="H26" s="4"/>
      <c r="I26" s="6"/>
      <c r="J26" s="4"/>
      <c r="K26" s="3"/>
      <c r="L26" s="3"/>
      <c r="M26" s="3"/>
      <c r="N26" s="3"/>
      <c r="O26" s="3"/>
      <c r="P26" s="3"/>
      <c r="Q26" s="3"/>
      <c r="R26" s="3"/>
    </row>
  </sheetData>
  <mergeCells count="31">
    <mergeCell ref="A24:H24"/>
    <mergeCell ref="D26:E26"/>
    <mergeCell ref="F26:G26"/>
    <mergeCell ref="A12:B12"/>
    <mergeCell ref="B19:F19"/>
    <mergeCell ref="B20:H20"/>
    <mergeCell ref="A22:E22"/>
    <mergeCell ref="F22:H22"/>
    <mergeCell ref="B15:G15"/>
    <mergeCell ref="B17:H17"/>
    <mergeCell ref="B13:P13"/>
    <mergeCell ref="A4:R4"/>
    <mergeCell ref="P7:P8"/>
    <mergeCell ref="Q6:Q8"/>
    <mergeCell ref="B1:N1"/>
    <mergeCell ref="A2:N2"/>
    <mergeCell ref="A6:A8"/>
    <mergeCell ref="B6:B8"/>
    <mergeCell ref="C6:D7"/>
    <mergeCell ref="S6:S8"/>
    <mergeCell ref="E7:F7"/>
    <mergeCell ref="G7:H7"/>
    <mergeCell ref="I7:J7"/>
    <mergeCell ref="K7:K8"/>
    <mergeCell ref="L7:L8"/>
    <mergeCell ref="M7:M8"/>
    <mergeCell ref="N7:N8"/>
    <mergeCell ref="O7:O8"/>
    <mergeCell ref="E6:J6"/>
    <mergeCell ref="K6:P6"/>
    <mergeCell ref="R6:R8"/>
  </mergeCells>
  <conditionalFormatting sqref="P9:Q11">
    <cfRule type="containsText" dxfId="2" priority="4" operator="containsText" text="НЕОДНОРОДНЫЕ">
      <formula>NOT(ISERROR(SEARCH("НЕОДНОРОДНЫЕ",P9)))</formula>
    </cfRule>
    <cfRule type="containsText" dxfId="1" priority="5" operator="containsText" text="ОДНОРОДНЫЕ">
      <formula>NOT(ISERROR(SEARCH("ОДНОРОДНЫЕ",P9)))</formula>
    </cfRule>
    <cfRule type="containsText" dxfId="0" priority="6" operator="containsText" text="НЕОДНОРОДНЫЕ">
      <formula>NOT(ISERROR(SEARCH("НЕОДНОРОДНЫЕ",P9)))</formula>
    </cfRule>
  </conditionalFormatting>
  <pageMargins left="0.25" right="0.25" top="0.75" bottom="0.75" header="0.51180555555555496" footer="0.51180555555555496"/>
  <pageSetup paperSize="9" scale="60" firstPageNumber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Яглинская Ксения Александровна</dc:creator>
  <cp:lastModifiedBy>Анастасия Королева</cp:lastModifiedBy>
  <cp:revision>9</cp:revision>
  <cp:lastPrinted>2026-03-24T06:12:28Z</cp:lastPrinted>
  <dcterms:created xsi:type="dcterms:W3CDTF">2006-09-28T05:33:49Z</dcterms:created>
  <dcterms:modified xsi:type="dcterms:W3CDTF">2026-08-03T10:59:17Z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