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a2\Downloads\"/>
    </mc:Choice>
  </mc:AlternateContent>
  <bookViews>
    <workbookView xWindow="0" yWindow="0" windowWidth="28800" windowHeight="12435"/>
  </bookViews>
  <sheets>
    <sheet name="Клининг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K11" i="1" s="1"/>
  <c r="N11" i="1" s="1"/>
  <c r="L11" i="1"/>
  <c r="N12" i="1" l="1"/>
  <c r="M11" i="1"/>
</calcChain>
</file>

<file path=xl/sharedStrings.xml><?xml version="1.0" encoding="utf-8"?>
<sst xmlns="http://schemas.openxmlformats.org/spreadsheetml/2006/main" count="29" uniqueCount="29">
  <si>
    <t>Определение и обоснование НМЦК методом сопоставимых рыночных цен (анализа рынка)</t>
  </si>
  <si>
    <t>с осуществлением сбора и анализа общедоступной ценовой информации</t>
  </si>
  <si>
    <t>№ п/п</t>
  </si>
  <si>
    <t>Наименование товара (работы, услуги)</t>
  </si>
  <si>
    <t>Определение однородности совокупности значений выявленных цен</t>
  </si>
  <si>
    <t>Среднее квадратичное отклонение</t>
  </si>
  <si>
    <t xml:space="preserve">Начальная (максимальная) цена контракта (договора) </t>
  </si>
  <si>
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</t>
  </si>
  <si>
    <r>
      <rPr>
        <b/>
        <i/>
        <sz val="9"/>
        <color rgb="FF000000"/>
        <rFont val="Times New Roman"/>
        <family val="1"/>
        <charset val="204"/>
      </rPr>
      <t>V</t>
    </r>
    <r>
      <rPr>
        <b/>
        <sz val="9"/>
        <color rgb="FF000000"/>
        <rFont val="Times New Roman"/>
        <family val="1"/>
        <charset val="204"/>
      </rPr>
      <t xml:space="preserve"> - коэф-нт вариации
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</si>
  <si>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rPr>
        <b/>
        <sz val="12"/>
        <color rgb="FF000000"/>
        <rFont val="Times New Roman"/>
        <family val="1"/>
        <charset val="204"/>
      </rPr>
      <t>n</t>
    </r>
    <r>
      <rPr>
        <b/>
        <sz val="9"/>
        <color rgb="FF000000"/>
        <rFont val="Times New Roman"/>
        <family val="1"/>
        <charset val="204"/>
      </rPr>
      <t xml:space="preserve">
кол-во значений, используемых в расчете (кол-во ответов ИЦИ)</t>
    </r>
  </si>
  <si>
    <r>
      <rPr>
        <b/>
        <sz val="12"/>
        <color rgb="FF000000"/>
        <rFont val="Times New Roman"/>
        <family val="1"/>
        <charset val="204"/>
      </rPr>
      <t>&lt;</t>
    </r>
    <r>
      <rPr>
        <b/>
        <i/>
        <sz val="12"/>
        <color rgb="FF000000"/>
        <rFont val="Times New Roman"/>
        <family val="1"/>
        <charset val="204"/>
      </rPr>
      <t>ц</t>
    </r>
    <r>
      <rPr>
        <b/>
        <sz val="12"/>
        <color rgb="FF000000"/>
        <rFont val="Times New Roman"/>
        <family val="1"/>
        <charset val="204"/>
      </rPr>
      <t>&gt;</t>
    </r>
    <r>
      <rPr>
        <b/>
        <sz val="9"/>
        <color rgb="FF000000"/>
        <rFont val="Times New Roman"/>
        <family val="1"/>
        <charset val="204"/>
      </rPr>
      <t xml:space="preserve">
средн. арифм. величина цены единицы прод-ции, руб.</t>
    </r>
  </si>
  <si>
    <t>Единица измерения</t>
  </si>
  <si>
    <t xml:space="preserve">Обоснование начальной (максимальной) цены контракта            </t>
  </si>
  <si>
    <t>Валюта, используемая для формирования цены контракта и расчетов с поставщиком (подрядчиком, исполнителем) - 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</si>
  <si>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применяется.</t>
  </si>
  <si>
    <t xml:space="preserve">Приложение № 2 к извещению об осуществлении закупки
</t>
  </si>
  <si>
    <r>
      <rPr>
        <b/>
        <sz val="12"/>
        <rFont val="Times New Roman"/>
        <family val="1"/>
        <charset val="204"/>
      </rPr>
      <t>v</t>
    </r>
    <r>
      <rPr>
        <b/>
        <sz val="9"/>
        <rFont val="Times New Roman"/>
        <family val="1"/>
        <charset val="204"/>
      </rPr>
      <t xml:space="preserve">
кол-во (объем) закупаемого товара (работы, услуги)</t>
    </r>
  </si>
  <si>
    <t>,</t>
  </si>
  <si>
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Начальная максимальная цена договора рассчитана методом сопоставимых рыночных цен (анализа рынка).
В соответствии с п. 3.7.4 Методических рекомендаций осуществлен сбор и анализ общедоступной ценовой информации.
Начальная (максимальная) цена контракта НМЦК рассчитана Заказчиком по формуле, определенной п. 3.21 Методических рекомендаций.</t>
  </si>
  <si>
    <t>ОКПД 2 / КТРУ</t>
  </si>
  <si>
    <t>ИЦИ №1</t>
  </si>
  <si>
    <t>ИЦИ №2</t>
  </si>
  <si>
    <t xml:space="preserve">ИЦИ №3 </t>
  </si>
  <si>
    <t>** В соответствии с п. 2.1. приказа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в обосновании НМЦК, которое подлежит размещению в открытом доступе в сети «Интернет», не указываются наименования поставщиков (подрядчиков, исполнителей), представивших соответствующую информацию.</t>
  </si>
  <si>
    <t>Номер источника ценовой информации  (ИЦИ №i)** и цена единицы товара, работы, услуги, представленная i-тым ИЦИ (Цi), руб.</t>
  </si>
  <si>
    <t>* КТРУ - каталог товаров, работ и услуг (ссылка на каталог товаров, работ, услуг в единой информационной системе в сфере закупок http://zakupki.gov.ru/epz/ktru/quicksearch/search.html)</t>
  </si>
  <si>
    <t>комплект</t>
  </si>
  <si>
    <t>85.42.19.900</t>
  </si>
  <si>
    <t>Курсы профессиональной переподготовки по направлению «Экскурсоведение: основы организации экскурсионной деятельности» (ускоренное обучение) в количестве 1000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</si>
</sst>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wrapText="1"/>
    </xf>
    <xf numFmtId="2" fontId="4" fillId="0" borderId="0" xfId="0" applyNumberFormat="1" applyFont="1" applyFill="1" applyAlignment="1">
      <alignment horizontal="left" vertical="top" wrapText="1"/>
    </xf>
    <xf numFmtId="2" fontId="12" fillId="2" borderId="0" xfId="0" applyNumberFormat="1" applyFont="1" applyFill="1" applyAlignment="1">
      <alignment horizontal="left" vertical="center" wrapText="1"/>
    </xf>
    <xf numFmtId="2" fontId="5" fillId="0" borderId="0" xfId="0" applyNumberFormat="1" applyFont="1" applyFill="1"/>
    <xf numFmtId="2" fontId="12" fillId="2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155864</xdr:colOff>
      <xdr:row>9</xdr:row>
      <xdr:rowOff>472092</xdr:rowOff>
    </xdr:from>
    <xdr:to>
      <xdr:col>6</xdr:col>
      <xdr:colOff>668046</xdr:colOff>
      <xdr:row>9</xdr:row>
      <xdr:rowOff>698597</xdr:rowOff>
    </xdr:to>
    <xdr:pic>
      <xdr:nvPicPr>
        <xdr:cNvPr id="1029" name="Рисунок 13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719205" y="4836274"/>
          <a:ext cx="512182" cy="22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583280</xdr:colOff>
      <xdr:row>5</xdr:row>
      <xdr:rowOff>16109</xdr:rowOff>
    </xdr:from>
    <xdr:to>
      <xdr:col>8</xdr:col>
      <xdr:colOff>73191</xdr:colOff>
      <xdr:row>6</xdr:row>
      <xdr:rowOff>197430</xdr:rowOff>
    </xdr:to>
    <xdr:pic>
      <xdr:nvPicPr>
        <xdr:cNvPr id="9" name="Рисунок 8" descr="http://base.garant.ru/files/base/70473958/792901098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757" y="1947086"/>
          <a:ext cx="1845183" cy="718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36369</xdr:colOff>
      <xdr:row>9</xdr:row>
      <xdr:rowOff>226002</xdr:rowOff>
    </xdr:from>
    <xdr:to>
      <xdr:col>13</xdr:col>
      <xdr:colOff>731191</xdr:colOff>
      <xdr:row>9</xdr:row>
      <xdr:rowOff>451995</xdr:rowOff>
    </xdr:to>
    <xdr:pic>
      <xdr:nvPicPr>
        <xdr:cNvPr id="14" name="Рисунок 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9119755" y="4590184"/>
          <a:ext cx="694822" cy="22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38098</xdr:colOff>
      <xdr:row>9</xdr:row>
      <xdr:rowOff>801299</xdr:rowOff>
    </xdr:from>
    <xdr:to>
      <xdr:col>11</xdr:col>
      <xdr:colOff>1022885</xdr:colOff>
      <xdr:row>9</xdr:row>
      <xdr:rowOff>1123368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329" y="5160818"/>
          <a:ext cx="984787" cy="32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59741</xdr:colOff>
      <xdr:row>9</xdr:row>
      <xdr:rowOff>849847</xdr:rowOff>
    </xdr:from>
    <xdr:to>
      <xdr:col>12</xdr:col>
      <xdr:colOff>735466</xdr:colOff>
      <xdr:row>9</xdr:row>
      <xdr:rowOff>1133008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395" y="5209366"/>
          <a:ext cx="675725" cy="28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14721</xdr:colOff>
      <xdr:row>11</xdr:row>
      <xdr:rowOff>34638</xdr:rowOff>
    </xdr:from>
    <xdr:to>
      <xdr:col>12</xdr:col>
      <xdr:colOff>711362</xdr:colOff>
      <xdr:row>11</xdr:row>
      <xdr:rowOff>242803</xdr:rowOff>
    </xdr:to>
    <xdr:pic>
      <xdr:nvPicPr>
        <xdr:cNvPr id="17" name="Рисунок 7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8500630" y="6728115"/>
          <a:ext cx="696641" cy="20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14655</xdr:colOff>
      <xdr:row>9</xdr:row>
      <xdr:rowOff>827944</xdr:rowOff>
    </xdr:from>
    <xdr:to>
      <xdr:col>10</xdr:col>
      <xdr:colOff>979766</xdr:colOff>
      <xdr:row>10</xdr:row>
      <xdr:rowOff>3224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2EE0F46C-2705-4920-AFA0-ECCD86BC6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8" r="41543" b="18338"/>
        <a:stretch/>
      </xdr:blipFill>
      <xdr:spPr bwMode="auto">
        <a:xfrm>
          <a:off x="6762751" y="5187463"/>
          <a:ext cx="965111" cy="3549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topLeftCell="B5" zoomScale="85" zoomScaleNormal="85" workbookViewId="0">
      <selection activeCell="F11" sqref="F11"/>
    </sheetView>
  </sheetViews>
  <sheetFormatPr defaultColWidth="8.83203125" defaultRowHeight="12.75" x14ac:dyDescent="0.2"/>
  <cols>
    <col min="1" max="1" width="7.33203125" style="4" customWidth="1"/>
    <col min="2" max="2" width="28.5" style="3" customWidth="1"/>
    <col min="3" max="3" width="12.5" style="3" customWidth="1"/>
    <col min="4" max="4" width="16" style="21" customWidth="1"/>
    <col min="5" max="6" width="16" style="24" customWidth="1"/>
    <col min="7" max="7" width="13.83203125" style="4" customWidth="1"/>
    <col min="8" max="8" width="11.33203125" style="24" customWidth="1"/>
    <col min="9" max="9" width="11.33203125" style="4" customWidth="1"/>
    <col min="10" max="10" width="13.1640625" style="4" customWidth="1"/>
    <col min="11" max="11" width="17.33203125" style="4" customWidth="1"/>
    <col min="12" max="12" width="18.1640625" style="4" customWidth="1"/>
    <col min="13" max="13" width="13.6640625" style="4" customWidth="1"/>
    <col min="14" max="14" width="16" style="4" customWidth="1"/>
    <col min="15" max="16384" width="8.83203125" style="1"/>
  </cols>
  <sheetData>
    <row r="1" spans="1:14" ht="33" customHeight="1" x14ac:dyDescent="0.2">
      <c r="K1" s="30" t="s">
        <v>15</v>
      </c>
      <c r="L1" s="30"/>
      <c r="M1" s="30"/>
      <c r="N1" s="30"/>
    </row>
    <row r="2" spans="1:14" s="2" customFormat="1" ht="15.75" customHeight="1" x14ac:dyDescent="0.25">
      <c r="A2" s="40"/>
      <c r="B2" s="41" t="s">
        <v>12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2" customFormat="1" ht="14.25" customHeight="1" x14ac:dyDescent="0.25">
      <c r="A3" s="40"/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2" customFormat="1" ht="28.5" customHeight="1" x14ac:dyDescent="0.25">
      <c r="A4" s="11"/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92.45" customHeight="1" x14ac:dyDescent="0.2">
      <c r="A5" s="12"/>
      <c r="B5" s="29" t="s">
        <v>18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42.6" customHeight="1" x14ac:dyDescent="0.2">
      <c r="A6" s="12"/>
      <c r="B6" s="5"/>
      <c r="C6" s="5"/>
      <c r="D6" s="22"/>
      <c r="E6" s="22"/>
      <c r="F6" s="22"/>
      <c r="G6" s="5"/>
      <c r="H6" s="22"/>
      <c r="I6" s="5"/>
      <c r="J6" s="5"/>
      <c r="K6" s="5"/>
      <c r="L6" s="5"/>
      <c r="M6" s="5"/>
    </row>
    <row r="7" spans="1:14" ht="98.45" customHeight="1" x14ac:dyDescent="0.2">
      <c r="A7" s="12"/>
      <c r="B7" s="51" t="s">
        <v>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.1499999999999999" customHeight="1" x14ac:dyDescent="0.2">
      <c r="A8" s="1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4" ht="50.25" customHeight="1" x14ac:dyDescent="0.2">
      <c r="A9" s="44" t="s">
        <v>2</v>
      </c>
      <c r="B9" s="46" t="s">
        <v>3</v>
      </c>
      <c r="C9" s="33" t="s">
        <v>19</v>
      </c>
      <c r="D9" s="44" t="s">
        <v>24</v>
      </c>
      <c r="E9" s="44"/>
      <c r="F9" s="44"/>
      <c r="G9" s="44"/>
      <c r="H9" s="45" t="s">
        <v>16</v>
      </c>
      <c r="I9" s="31" t="s">
        <v>11</v>
      </c>
      <c r="J9" s="44" t="s">
        <v>9</v>
      </c>
      <c r="K9" s="44" t="s">
        <v>4</v>
      </c>
      <c r="L9" s="44"/>
      <c r="M9" s="44"/>
      <c r="N9" s="42"/>
    </row>
    <row r="10" spans="1:14" ht="93" customHeight="1" x14ac:dyDescent="0.2">
      <c r="A10" s="44"/>
      <c r="B10" s="46"/>
      <c r="C10" s="34"/>
      <c r="D10" s="19" t="s">
        <v>20</v>
      </c>
      <c r="E10" s="19" t="s">
        <v>21</v>
      </c>
      <c r="F10" s="19" t="s">
        <v>22</v>
      </c>
      <c r="G10" s="6"/>
      <c r="H10" s="45"/>
      <c r="I10" s="32"/>
      <c r="J10" s="44"/>
      <c r="K10" s="7" t="s">
        <v>10</v>
      </c>
      <c r="L10" s="7" t="s">
        <v>5</v>
      </c>
      <c r="M10" s="7" t="s">
        <v>8</v>
      </c>
      <c r="N10" s="42"/>
    </row>
    <row r="11" spans="1:14" ht="213.75" customHeight="1" x14ac:dyDescent="0.2">
      <c r="A11" s="26">
        <v>1</v>
      </c>
      <c r="B11" s="27" t="s">
        <v>28</v>
      </c>
      <c r="C11" s="28" t="s">
        <v>27</v>
      </c>
      <c r="D11" s="19">
        <v>58399</v>
      </c>
      <c r="E11" s="19">
        <v>60000</v>
      </c>
      <c r="F11" s="19">
        <v>59000</v>
      </c>
      <c r="G11" s="20">
        <f t="shared" ref="G11" si="0">SUM(D11:F11)</f>
        <v>177399</v>
      </c>
      <c r="H11" s="19">
        <v>1</v>
      </c>
      <c r="I11" s="18" t="s">
        <v>26</v>
      </c>
      <c r="J11" s="9">
        <v>3</v>
      </c>
      <c r="K11" s="8">
        <f t="shared" ref="K11" si="1">ROUND(G11/J11,2)</f>
        <v>59133</v>
      </c>
      <c r="L11" s="8">
        <f t="shared" ref="L11" si="2">_xlfn.STDEV.S(D11,E11,F11)</f>
        <v>808.74408807731015</v>
      </c>
      <c r="M11" s="10">
        <f t="shared" ref="M11" si="3">(L11/K11)</f>
        <v>1.3676696397566674E-2</v>
      </c>
      <c r="N11" s="8">
        <f t="shared" ref="N11" si="4">K11*H11</f>
        <v>59133</v>
      </c>
    </row>
    <row r="12" spans="1:14" ht="23.25" customHeight="1" x14ac:dyDescent="0.2">
      <c r="A12" s="35" t="s">
        <v>6</v>
      </c>
      <c r="B12" s="36"/>
      <c r="C12" s="36"/>
      <c r="D12" s="36"/>
      <c r="E12" s="36"/>
      <c r="F12" s="36"/>
      <c r="G12" s="36"/>
      <c r="H12" s="36"/>
      <c r="I12" s="36"/>
      <c r="J12" s="36"/>
      <c r="K12" s="37"/>
      <c r="L12" s="38"/>
      <c r="M12" s="39"/>
      <c r="N12" s="14">
        <f>SUM(N11:N11)</f>
        <v>59133</v>
      </c>
    </row>
    <row r="13" spans="1:14" ht="30" customHeight="1" x14ac:dyDescent="0.2">
      <c r="A13" s="52" t="s">
        <v>25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41.25" customHeight="1" x14ac:dyDescent="0.2">
      <c r="A14" s="52" t="s">
        <v>23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18" customHeight="1" x14ac:dyDescent="0.2">
      <c r="A15" s="47" t="s">
        <v>13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14.25" customHeight="1" x14ac:dyDescent="0.2">
      <c r="A16" s="47" t="s">
        <v>14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7.25" customHeight="1" x14ac:dyDescent="0.2">
      <c r="A17" s="16"/>
      <c r="B17" s="17"/>
      <c r="C17" s="17"/>
      <c r="D17" s="23"/>
      <c r="E17" s="25"/>
      <c r="F17" s="25"/>
      <c r="G17" s="17"/>
      <c r="H17" s="25"/>
      <c r="I17" s="17"/>
      <c r="J17" s="17"/>
      <c r="K17" s="17"/>
      <c r="L17" s="17"/>
      <c r="M17" s="17"/>
      <c r="N17" s="17"/>
    </row>
    <row r="18" spans="1:14" x14ac:dyDescent="0.2">
      <c r="A18" s="29" t="s">
        <v>17</v>
      </c>
      <c r="B18" s="29"/>
      <c r="C18" s="29"/>
      <c r="D18" s="29"/>
      <c r="E18" s="29"/>
      <c r="F18" s="29"/>
      <c r="G18" s="29"/>
      <c r="H18" s="29"/>
      <c r="I18" s="29"/>
      <c r="J18" s="29"/>
      <c r="N18" s="15"/>
    </row>
    <row r="19" spans="1:14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4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spans="1:14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4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</row>
    <row r="23" spans="1:14" ht="42" customHeight="1" x14ac:dyDescent="0.2"/>
    <row r="24" spans="1:14" ht="39" customHeight="1" x14ac:dyDescent="0.2"/>
    <row r="25" spans="1:14" ht="25.5" customHeight="1" x14ac:dyDescent="0.2"/>
    <row r="26" spans="1:14" ht="25.5" customHeight="1" x14ac:dyDescent="0.2"/>
    <row r="27" spans="1:14" ht="25.5" customHeight="1" x14ac:dyDescent="0.2"/>
    <row r="28" spans="1:14" ht="25.5" customHeight="1" x14ac:dyDescent="0.2"/>
    <row r="29" spans="1:14" ht="25.5" customHeight="1" x14ac:dyDescent="0.2"/>
    <row r="30" spans="1:14" ht="3" customHeight="1" x14ac:dyDescent="0.2"/>
  </sheetData>
  <mergeCells count="24">
    <mergeCell ref="A15:N15"/>
    <mergeCell ref="A16:N16"/>
    <mergeCell ref="B3:N3"/>
    <mergeCell ref="B4:N4"/>
    <mergeCell ref="B5:N5"/>
    <mergeCell ref="B7:N7"/>
    <mergeCell ref="A13:N13"/>
    <mergeCell ref="A14:N14"/>
    <mergeCell ref="A18:J22"/>
    <mergeCell ref="K1:N1"/>
    <mergeCell ref="I9:I10"/>
    <mergeCell ref="C9:C10"/>
    <mergeCell ref="A12:K12"/>
    <mergeCell ref="L12:M12"/>
    <mergeCell ref="A2:A3"/>
    <mergeCell ref="B2:N2"/>
    <mergeCell ref="N9:N10"/>
    <mergeCell ref="B8:M8"/>
    <mergeCell ref="A9:A10"/>
    <mergeCell ref="H9:H10"/>
    <mergeCell ref="B9:B10"/>
    <mergeCell ref="D9:G9"/>
    <mergeCell ref="J9:J10"/>
    <mergeCell ref="K9:M9"/>
  </mergeCells>
  <printOptions horizontalCentered="1"/>
  <pageMargins left="0.23622047244094491" right="0.23622047244094491" top="0.27" bottom="0" header="0.13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Клининг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Егерев</dc:creator>
  <cp:lastModifiedBy>Марина Смирнова</cp:lastModifiedBy>
  <cp:lastPrinted>2022-01-12T07:55:39Z</cp:lastPrinted>
  <dcterms:created xsi:type="dcterms:W3CDTF">2015-10-22T08:12:07Z</dcterms:created>
  <dcterms:modified xsi:type="dcterms:W3CDTF">2026-06-02T07:44:43Z</dcterms:modified>
</cp:coreProperties>
</file>