
<file path=[Content_Types].xml><?xml version="1.0" encoding="utf-8"?>
<Types xmlns="http://schemas.openxmlformats.org/package/2006/content-types">
  <Default Extension="bin" ContentType="application/vnd.openxmlformats-officedocument.spreadsheetml.printerSettings"/>
  <Default Extension="png" ContentType="image/png"/>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8800" windowHeight="12030"/>
  </bookViews>
  <sheets>
    <sheet name="Лист1" sheetId="1" r:id="rId1"/>
    <sheet name="Лист" sheetId="3" r:id="rId2"/>
  </sheets>
  <definedNames>
    <definedName name="_xlnm.Print_Area" localSheetId="1">Лист!$A$1:$L$27</definedName>
    <definedName name="_xlnm.Print_Area" localSheetId="0">Лист1!$A$1:$L$20</definedName>
  </definedNames>
  <calcPr calcId="162913"/>
</workbook>
</file>

<file path=xl/calcChain.xml><?xml version="1.0" encoding="utf-8"?>
<calcChain xmlns="http://schemas.openxmlformats.org/spreadsheetml/2006/main">
  <c r="I23" i="3" l="1"/>
  <c r="H23" i="3"/>
  <c r="G23" i="3"/>
  <c r="F23" i="3"/>
  <c r="K22" i="3"/>
  <c r="J22" i="3"/>
  <c r="K21" i="3"/>
  <c r="J21" i="3"/>
  <c r="K20" i="3"/>
  <c r="J20" i="3"/>
  <c r="K19" i="3"/>
  <c r="J19" i="3"/>
  <c r="K18" i="3"/>
  <c r="J18" i="3"/>
  <c r="K17" i="3"/>
  <c r="J17" i="3"/>
  <c r="K16" i="3"/>
  <c r="J16" i="3"/>
  <c r="K15" i="3"/>
  <c r="J15" i="3"/>
  <c r="K14" i="3"/>
  <c r="J14" i="3"/>
  <c r="K13" i="3"/>
  <c r="J13" i="3"/>
  <c r="L14" i="3" l="1"/>
  <c r="L16" i="3"/>
  <c r="L18" i="3"/>
  <c r="L20" i="3"/>
  <c r="L22" i="3"/>
  <c r="L13" i="3"/>
  <c r="L15" i="3"/>
  <c r="L17" i="3"/>
  <c r="L19" i="3"/>
  <c r="L21" i="3"/>
  <c r="K13" i="1" l="1"/>
  <c r="K14" i="1"/>
  <c r="K15" i="1"/>
  <c r="J13" i="1"/>
  <c r="J14" i="1"/>
  <c r="J15" i="1"/>
  <c r="I16" i="1"/>
  <c r="H16" i="1"/>
  <c r="G16" i="1"/>
  <c r="F16" i="1"/>
  <c r="L15" i="1" l="1"/>
  <c r="L13" i="1"/>
  <c r="L14" i="1"/>
</calcChain>
</file>

<file path=xl/sharedStrings.xml><?xml version="1.0" encoding="utf-8"?>
<sst xmlns="http://schemas.openxmlformats.org/spreadsheetml/2006/main" count="81" uniqueCount="41">
  <si>
    <t>№</t>
  </si>
  <si>
    <t>Наименование предмета контракта</t>
  </si>
  <si>
    <t>Существенные условия исполнения контракта</t>
  </si>
  <si>
    <t>Ед. изм</t>
  </si>
  <si>
    <t>Коммерческие предложения (руб./ед.изм.)</t>
  </si>
  <si>
    <t>Однородность совокупности значений выявленных цен, используемых в расчете Н(М)ЦК, ЦКЕП</t>
  </si>
  <si>
    <t xml:space="preserve">Средняя арифметическая цена за единицу     &lt;ц&gt; </t>
  </si>
  <si>
    <t>Среднее квадратичное отклонение</t>
  </si>
  <si>
    <t>в соответствии со спецификацией к контракту</t>
  </si>
  <si>
    <t xml:space="preserve">Поставщик №2 </t>
  </si>
  <si>
    <t xml:space="preserve">Поставщик №3 </t>
  </si>
  <si>
    <t xml:space="preserve">Поставщик №1 </t>
  </si>
  <si>
    <t>Кол-во</t>
  </si>
  <si>
    <t xml:space="preserve">     Таким образом, значение коэффициента не превышает 33%, совокупность ценовых значений является однородной, согласно п. 3.20.2 Методических рекомендаций.</t>
  </si>
  <si>
    <t xml:space="preserve"> Обоснование начальной (максимальной) цены контракта</t>
  </si>
  <si>
    <t xml:space="preserve">Расчет обоснование начальной (максимальной) цены контракта
</t>
  </si>
  <si>
    <t>Определим однородность совокупности значений выявленных цен, используемых в расчете начальной максимальной цены контракта, для чего определим коэффициент вариации  (п. 3.20 Методических рекомендаций)</t>
  </si>
  <si>
    <t>где: V - коэффициент вариации;</t>
  </si>
  <si>
    <t xml:space="preserve">              - цена единицы товара, указанная в источнике с номером i;
&lt;ц&gt; - средняя арифметическая величина цены единицы товара;
  n - количество значений, используемых в расчете.</t>
  </si>
  <si>
    <t xml:space="preserve">                                                   - среднее квадратичное отклонение;</t>
  </si>
  <si>
    <t>ИТОГО:</t>
  </si>
  <si>
    <t xml:space="preserve">    Обоснование максимальной цены Государственного контракта формируется Государственным заказчиком в соответствии с требованиями статьи 22 Федерального закона от 05.04.2013 № 44-ФЗ, приказом Министерства экономического развития Российской Федерации от 02.10.2013 № 567.
     При расчете максимальной цены контракта использовался метод сопоставимых рыночных цен (анализ рынка). 
     Нормативный метод не может быть применен в связи с тем, что информация о предельных ценах товара, работы, услуги, не размещена в ЕИС и цена товара, работы, услуги не нормирована в соответствии с действующим законодательством Российской Федерации.
     Тарифный метод не может быть применен в связи с тем, что цена закупаемого товара, работы, услуги не подлежит государственному регулированию.
     Проектно-сметный метод не может быть применен в связи с тем, что данный метод применяется на строительство, реконструкцию, капитальный ремонт объекта капитального строительства, проведение работ по сохранению объектов культурного наследия, что не является предметом указанной закупки. 
     Затратный метод не может быть применен в связи с тем, что Федеральным казенным учреждением «Исправительная колония № 8» Управления Федеральной службы исполнения наказаний по Республике Бурятия на указанные цели предусмотрено изучение произведенных затрат исполнителя может превысить установленный лимит финансирования
     Информация получена путем проведения мониторинга цен на товары.</t>
  </si>
  <si>
    <t>п.3.7.1</t>
  </si>
  <si>
    <t>п.3.7.4</t>
  </si>
  <si>
    <r>
      <t>коэффициент вариации цен V (%)</t>
    </r>
    <r>
      <rPr>
        <b/>
        <i/>
        <sz val="14"/>
        <rFont val="Times New Roman"/>
        <family val="1"/>
        <charset val="204"/>
      </rPr>
      <t xml:space="preserve"> (не должен превышать 33%)</t>
    </r>
  </si>
  <si>
    <t>Мониторинг сайта</t>
  </si>
  <si>
    <t>Проф. труба 20*40*1,5 длинна 6 метров</t>
  </si>
  <si>
    <t>Проф. труба 15*15*1,5 длинна 6 метров</t>
  </si>
  <si>
    <t>Шар Ду150мм</t>
  </si>
  <si>
    <t>Грунт Эмаль черная (2,2 кг)</t>
  </si>
  <si>
    <t>Электроды МР-3 3 мм (1кг.)</t>
  </si>
  <si>
    <t>Растворитель (10л)</t>
  </si>
  <si>
    <t>Диск отрезной 230*2,5</t>
  </si>
  <si>
    <t>Диск для зачистки 125*80</t>
  </si>
  <si>
    <t>Болт с гайкой и шайбой М10 * 30</t>
  </si>
  <si>
    <t>Проф. Труба 80*40*2</t>
  </si>
  <si>
    <t>шт.</t>
  </si>
  <si>
    <t>Инициатор закупки                                                                                                                                                 _____________________________/ Лупашко В.Н.</t>
  </si>
  <si>
    <r>
      <t xml:space="preserve">     Наиболее полно и экономически выгодно соответствует потребностям ФКУ ИК-8 УФСИН России по Республике Бурятия ценовое предложение № 1 поставка материалов на сумму </t>
    </r>
    <r>
      <rPr>
        <b/>
        <sz val="14"/>
        <rFont val="Times New Roman"/>
        <family val="1"/>
        <charset val="204"/>
      </rPr>
      <t>217 597,00 рублей</t>
    </r>
    <r>
      <rPr>
        <sz val="14"/>
        <rFont val="Times New Roman"/>
        <family val="1"/>
        <charset val="204"/>
      </rPr>
      <t>,   определяемое методом сопоставимых рыночных цен (анализ рынка).</t>
    </r>
  </si>
  <si>
    <t>Проф. труба 160*160*5 длинна 1 метр</t>
  </si>
  <si>
    <r>
      <t xml:space="preserve">     Наиболее полно и экономически выгодно соответствует потребностям ФКУ ИК-8 УФСИН России по Республике Бурятия ценовое предложение № 3 поставка материалов на сумму </t>
    </r>
    <r>
      <rPr>
        <b/>
        <sz val="14"/>
        <rFont val="Times New Roman"/>
        <family val="1"/>
        <charset val="204"/>
      </rPr>
      <t>115177,00 рублей</t>
    </r>
    <r>
      <rPr>
        <sz val="14"/>
        <rFont val="Times New Roman"/>
        <family val="1"/>
        <charset val="204"/>
      </rPr>
      <t>,   определяемое методом сопоставимых рыночных цен (анализ рынка).</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</si>
</sst>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4" formatCode="_-* #,##0.00\ &quot;₽&quot;_-;\-* #,##0.00\ &quot;₽&quot;_-;_-* &quot;-&quot;??\ &quot;₽&quot;_-;_-@_-"/>
    <numFmt numFmtId="43" formatCode="_-* #,##0.00\ _₽_-;\-* #,##0.00\ _₽_-;_-* &quot;-&quot;??\ _₽_-;_-@_-"/>
    <numFmt numFmtId="164" formatCode="0.0"/>
  </numFmts>
  <fonts count="12" x14ac:knownFonts="1">
    <font>
      <sz val="11"/>
      <color theme="1"/>
      <name val="Calibri"/>
      <family val="2"/>
      <charset val="204"/>
      <scheme val="minor"/>
    </font>
    <font>
      <b/>
      <sz val="14"/>
      <name val="Times New Roman"/>
      <family val="1"/>
      <charset val="204"/>
    </font>
    <font>
      <b/>
      <i/>
      <sz val="14"/>
      <name val="Times New Roman"/>
      <family val="1"/>
      <charset val="204"/>
    </font>
    <font>
      <sz val="14"/>
      <name val="Times New Roman"/>
      <family val="1"/>
      <charset val="204"/>
    </font>
    <font>
      <b/>
      <sz val="14"/>
      <color theme="1"/>
      <name val="Times New Roman"/>
      <family val="1"/>
      <charset val="204"/>
    </font>
    <font>
      <sz val="11"/>
      <name val="Calibri"/>
      <family val="2"/>
      <charset val="204"/>
      <scheme val="minor"/>
    </font>
    <font>
      <sz val="14"/>
      <name val="Calibri"/>
      <family val="2"/>
      <charset val="204"/>
      <scheme val="minor"/>
    </font>
    <font>
      <sz val="11"/>
      <color theme="1"/>
      <name val="Calibri"/>
      <family val="2"/>
      <charset val="204"/>
      <scheme val="minor"/>
    </font>
    <font>
      <sz val="12"/>
      <color theme="1"/>
      <name val="Times New Roman"/>
      <family val="1"/>
      <charset val="204"/>
    </font>
    <font>
      <sz val="13"/>
      <color theme="1"/>
      <name val="Times New Roman"/>
      <family val="1"/>
      <charset val="204"/>
    </font>
    <font>
      <sz val="12"/>
      <color rgb="FF000000"/>
      <name val="Times New Roman"/>
      <family val="1"/>
      <charset val="204"/>
    </font>
    <font>
      <sz val="13"/>
      <name val="Times New Roman"/>
      <family val="1"/>
      <charset val="204"/>
    </font>
  </fonts>
  <fills count="2">
    <fill>
      <patternFill patternType="none"/>
    </fill>
    <fill>
      <patternFill patternType="gray125"/>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s>
  <cellStyleXfs count="2">
    <xf numFmtId="0" fontId="0" fillId="0" borderId="0"/>
    <xf numFmtId="43" fontId="7" fillId="0" borderId="0" applyFont="0" applyFill="0" applyBorder="0" applyAlignment="0" applyProtection="0"/>
  </cellStyleXfs>
  <cellXfs count="50">
    <xf numFmtId="0" fontId="0" fillId="0" borderId="0" xfId="0"/>
    <xf numFmtId="4" fontId="0" fillId="0" borderId="0" xfId="0" applyNumberFormat="1"/>
    <xf numFmtId="0" fontId="0" fillId="0" borderId="0" xfId="0"/>
    <xf numFmtId="0" fontId="3" fillId="0" borderId="6" xfId="0" applyFont="1" applyFill="1" applyBorder="1" applyAlignment="1">
      <alignment horizontal="left" vertical="center" wrapText="1"/>
    </xf>
    <xf numFmtId="0" fontId="5" fillId="0" borderId="0" xfId="0" applyFont="1"/>
    <xf numFmtId="4" fontId="5" fillId="0" borderId="0" xfId="0" applyNumberFormat="1" applyFont="1"/>
    <xf numFmtId="0" fontId="6" fillId="0" borderId="0" xfId="0" applyFont="1"/>
    <xf numFmtId="4" fontId="6" fillId="0" borderId="0" xfId="0" applyNumberFormat="1" applyFont="1"/>
    <xf numFmtId="0" fontId="3" fillId="0" borderId="0" xfId="0" applyFont="1"/>
    <xf numFmtId="4" fontId="3" fillId="0" borderId="0" xfId="0" applyNumberFormat="1" applyFont="1"/>
    <xf numFmtId="0" fontId="1" fillId="0" borderId="1" xfId="0" applyFont="1" applyFill="1" applyBorder="1" applyAlignment="1">
      <alignment horizontal="center" vertical="center" wrapText="1"/>
    </xf>
    <xf numFmtId="43" fontId="1" fillId="0" borderId="10" xfId="1" applyFont="1" applyFill="1" applyBorder="1" applyAlignment="1">
      <alignment horizontal="center" vertical="center"/>
    </xf>
    <xf numFmtId="2" fontId="3" fillId="0" borderId="10" xfId="0" applyNumberFormat="1" applyFont="1" applyFill="1" applyBorder="1" applyAlignment="1">
      <alignment horizontal="center" vertical="center" wrapText="1"/>
    </xf>
    <xf numFmtId="0" fontId="3" fillId="0" borderId="10" xfId="0" applyFont="1" applyFill="1" applyBorder="1" applyAlignment="1">
      <alignment horizontal="center" vertical="center"/>
    </xf>
    <xf numFmtId="43" fontId="1" fillId="0" borderId="1" xfId="1" applyFont="1" applyFill="1" applyBorder="1" applyAlignment="1">
      <alignment horizontal="center" vertical="center"/>
    </xf>
    <xf numFmtId="2" fontId="3" fillId="0" borderId="9" xfId="0" applyNumberFormat="1" applyFont="1" applyFill="1" applyBorder="1" applyAlignment="1">
      <alignment horizontal="center" vertical="center" wrapText="1"/>
    </xf>
    <xf numFmtId="2" fontId="1" fillId="0" borderId="10" xfId="1" applyNumberFormat="1" applyFont="1" applyFill="1" applyBorder="1" applyAlignment="1">
      <alignment horizontal="center" vertical="center"/>
    </xf>
    <xf numFmtId="44" fontId="3" fillId="0" borderId="0" xfId="0" applyNumberFormat="1" applyFont="1"/>
    <xf numFmtId="0" fontId="1" fillId="0" borderId="2" xfId="0" applyFont="1" applyFill="1" applyBorder="1" applyAlignment="1">
      <alignment horizontal="center" vertical="center" wrapText="1"/>
    </xf>
    <xf numFmtId="0" fontId="3" fillId="0" borderId="6" xfId="0" applyFont="1" applyFill="1" applyBorder="1" applyAlignment="1">
      <alignment horizontal="left" vertical="center" wrapText="1"/>
    </xf>
    <xf numFmtId="0" fontId="1" fillId="0" borderId="1"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9" fillId="0" borderId="1" xfId="0" applyFont="1" applyBorder="1" applyAlignment="1">
      <alignment horizontal="center"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4" fontId="1" fillId="0" borderId="2" xfId="0" applyNumberFormat="1" applyFont="1" applyFill="1" applyBorder="1" applyAlignment="1">
      <alignment horizontal="center" vertical="center" wrapText="1"/>
    </xf>
    <xf numFmtId="164" fontId="11" fillId="0" borderId="2" xfId="0" applyNumberFormat="1" applyFont="1" applyFill="1" applyBorder="1" applyAlignment="1">
      <alignment horizontal="center" vertical="center" wrapText="1"/>
    </xf>
    <xf numFmtId="0" fontId="3" fillId="0" borderId="0" xfId="0" applyFont="1" applyAlignment="1">
      <alignment horizontal="left" vertical="center"/>
    </xf>
    <xf numFmtId="0" fontId="3" fillId="0" borderId="7" xfId="0" applyFont="1" applyFill="1" applyBorder="1" applyAlignment="1">
      <alignment horizontal="left" vertical="center" wrapText="1"/>
    </xf>
    <xf numFmtId="0" fontId="1" fillId="0" borderId="6"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1" fillId="0" borderId="7"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3" fillId="0" borderId="11" xfId="0" applyFont="1" applyFill="1" applyBorder="1" applyAlignment="1">
      <alignment horizontal="right" vertical="center" wrapText="1"/>
    </xf>
    <xf numFmtId="0" fontId="3" fillId="0" borderId="6" xfId="0" applyFont="1" applyFill="1" applyBorder="1" applyAlignment="1">
      <alignment horizontal="right" vertical="center" wrapText="1"/>
    </xf>
    <xf numFmtId="0" fontId="3" fillId="0" borderId="9" xfId="0" applyFont="1" applyFill="1" applyBorder="1" applyAlignment="1">
      <alignment horizontal="right" vertical="center" wrapText="1"/>
    </xf>
    <xf numFmtId="2" fontId="1" fillId="0" borderId="1" xfId="0" applyNumberFormat="1" applyFont="1" applyFill="1" applyBorder="1" applyAlignment="1">
      <alignment horizontal="center" vertical="top" wrapText="1"/>
    </xf>
    <xf numFmtId="2" fontId="1" fillId="0" borderId="8" xfId="0" applyNumberFormat="1" applyFont="1" applyFill="1" applyBorder="1" applyAlignment="1">
      <alignment horizontal="center" vertical="top" wrapText="1"/>
    </xf>
    <xf numFmtId="2" fontId="1" fillId="0" borderId="9" xfId="0" applyNumberFormat="1" applyFont="1" applyFill="1" applyBorder="1" applyAlignment="1">
      <alignment horizontal="center" vertical="top" wrapText="1"/>
    </xf>
    <xf numFmtId="0" fontId="1" fillId="0" borderId="2" xfId="0" applyFont="1" applyFill="1" applyBorder="1" applyAlignment="1">
      <alignment horizontal="center" vertical="top" wrapText="1"/>
    </xf>
    <xf numFmtId="0" fontId="1" fillId="0" borderId="10" xfId="0" applyFont="1" applyFill="1" applyBorder="1" applyAlignment="1">
      <alignment horizontal="center" vertical="top" wrapText="1"/>
    </xf>
    <xf numFmtId="0" fontId="3" fillId="0" borderId="0" xfId="0" applyFont="1" applyAlignment="1">
      <alignment horizontal="left" vertical="center" wrapText="1"/>
    </xf>
    <xf numFmtId="0" fontId="4" fillId="0" borderId="1" xfId="0" applyFont="1" applyBorder="1" applyAlignment="1">
      <alignment horizontal="center" vertical="center"/>
    </xf>
    <xf numFmtId="0" fontId="1" fillId="0" borderId="0" xfId="0" applyFont="1" applyAlignment="1">
      <alignment horizontal="center"/>
    </xf>
    <xf numFmtId="0" fontId="3" fillId="0" borderId="6" xfId="0" applyFont="1" applyFill="1" applyBorder="1" applyAlignment="1">
      <alignment horizontal="left" vertical="center" wrapText="1"/>
    </xf>
    <xf numFmtId="0" fontId="3" fillId="0" borderId="3" xfId="0" applyFont="1" applyFill="1" applyBorder="1" applyAlignment="1">
      <alignment horizontal="center" vertical="center" wrapText="1"/>
    </xf>
    <xf numFmtId="0" fontId="3" fillId="0" borderId="2" xfId="0" applyFont="1" applyFill="1" applyBorder="1" applyAlignment="1">
      <alignment horizontal="center" vertical="center" wrapText="1"/>
    </xf>
  </cellXfs>
  <cellStyles count="2">
    <cellStyle name="Обычный" xfId="0" builtinId="0"/>
    <cellStyle name="Финансовый" xfId="1" builtin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wmf"/><Relationship Id="rId1" Type="http://schemas.openxmlformats.org/officeDocument/2006/relationships/image" Target="../media/image1.wmf"/><Relationship Id="rId5" Type="http://schemas.openxmlformats.org/officeDocument/2006/relationships/image" Target="../media/image5.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wmf"/><Relationship Id="rId1" Type="http://schemas.openxmlformats.org/officeDocument/2006/relationships/image" Target="../media/image1.wmf"/><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11</xdr:col>
      <xdr:colOff>192141</xdr:colOff>
      <xdr:row>11</xdr:row>
      <xdr:rowOff>558582</xdr:rowOff>
    </xdr:from>
    <xdr:to>
      <xdr:col>11</xdr:col>
      <xdr:colOff>1476375</xdr:colOff>
      <xdr:row>11</xdr:row>
      <xdr:rowOff>1169311</xdr:rowOff>
    </xdr:to>
    <xdr:pic>
      <xdr:nvPicPr>
        <xdr:cNvPr id="1025" name="Picture 1">
          <a:extLst>
            <a:ext uri="{FF2B5EF4-FFF2-40B4-BE49-F238E27FC236}">
              <a16:creationId xmlns:a16="http://schemas.microsoft.com/office/drawing/2014/main" id="{00000000-0008-0000-0000-00000104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5559141" y="9464457"/>
          <a:ext cx="1284234" cy="610729"/>
        </a:xfrm>
        <a:prstGeom prst="rect">
          <a:avLst/>
        </a:prstGeom>
        <a:noFill/>
        <a:ln w="9525">
          <a:noFill/>
          <a:miter lim="800000"/>
          <a:headEnd/>
          <a:tailEnd/>
        </a:ln>
      </xdr:spPr>
    </xdr:pic>
    <xdr:clientData/>
  </xdr:twoCellAnchor>
  <xdr:twoCellAnchor>
    <xdr:from>
      <xdr:col>10</xdr:col>
      <xdr:colOff>294508</xdr:colOff>
      <xdr:row>10</xdr:row>
      <xdr:rowOff>931589</xdr:rowOff>
    </xdr:from>
    <xdr:to>
      <xdr:col>10</xdr:col>
      <xdr:colOff>1294633</xdr:colOff>
      <xdr:row>10</xdr:row>
      <xdr:rowOff>1369739</xdr:rowOff>
    </xdr:to>
    <xdr:pic>
      <xdr:nvPicPr>
        <xdr:cNvPr id="1026" name="Picture 2">
          <a:extLst>
            <a:ext uri="{FF2B5EF4-FFF2-40B4-BE49-F238E27FC236}">
              <a16:creationId xmlns:a16="http://schemas.microsoft.com/office/drawing/2014/main" id="{00000000-0008-0000-0000-00000204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9326836" y="6498787"/>
          <a:ext cx="1000125" cy="438150"/>
        </a:xfrm>
        <a:prstGeom prst="rect">
          <a:avLst/>
        </a:prstGeom>
        <a:noFill/>
        <a:ln w="9525">
          <a:noFill/>
          <a:miter lim="800000"/>
          <a:headEnd/>
          <a:tailEnd/>
        </a:ln>
      </xdr:spPr>
    </xdr:pic>
    <xdr:clientData/>
  </xdr:twoCellAnchor>
  <xdr:twoCellAnchor editAs="oneCell">
    <xdr:from>
      <xdr:col>0</xdr:col>
      <xdr:colOff>164225</xdr:colOff>
      <xdr:row>6</xdr:row>
      <xdr:rowOff>65690</xdr:rowOff>
    </xdr:from>
    <xdr:to>
      <xdr:col>1</xdr:col>
      <xdr:colOff>1261869</xdr:colOff>
      <xdr:row>6</xdr:row>
      <xdr:rowOff>626571</xdr:rowOff>
    </xdr:to>
    <xdr:pic>
      <xdr:nvPicPr>
        <xdr:cNvPr id="3" name="Рисунок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3"/>
        <a:stretch>
          <a:fillRect/>
        </a:stretch>
      </xdr:blipFill>
      <xdr:spPr>
        <a:xfrm>
          <a:off x="164225" y="5222328"/>
          <a:ext cx="1475360" cy="560881"/>
        </a:xfrm>
        <a:prstGeom prst="rect">
          <a:avLst/>
        </a:prstGeom>
      </xdr:spPr>
    </xdr:pic>
    <xdr:clientData/>
  </xdr:twoCellAnchor>
  <xdr:twoCellAnchor editAs="oneCell">
    <xdr:from>
      <xdr:col>4</xdr:col>
      <xdr:colOff>476250</xdr:colOff>
      <xdr:row>4</xdr:row>
      <xdr:rowOff>279181</xdr:rowOff>
    </xdr:from>
    <xdr:to>
      <xdr:col>5</xdr:col>
      <xdr:colOff>645401</xdr:colOff>
      <xdr:row>5</xdr:row>
      <xdr:rowOff>13138</xdr:rowOff>
    </xdr:to>
    <xdr:pic>
      <xdr:nvPicPr>
        <xdr:cNvPr id="4" name="Рисунок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4"/>
        <a:stretch>
          <a:fillRect/>
        </a:stretch>
      </xdr:blipFill>
      <xdr:spPr>
        <a:xfrm>
          <a:off x="5271595" y="4401207"/>
          <a:ext cx="919655" cy="390853"/>
        </a:xfrm>
        <a:prstGeom prst="rect">
          <a:avLst/>
        </a:prstGeom>
      </xdr:spPr>
    </xdr:pic>
    <xdr:clientData/>
  </xdr:twoCellAnchor>
  <xdr:twoCellAnchor editAs="oneCell">
    <xdr:from>
      <xdr:col>0</xdr:col>
      <xdr:colOff>114958</xdr:colOff>
      <xdr:row>7</xdr:row>
      <xdr:rowOff>213490</xdr:rowOff>
    </xdr:from>
    <xdr:to>
      <xdr:col>0</xdr:col>
      <xdr:colOff>364032</xdr:colOff>
      <xdr:row>7</xdr:row>
      <xdr:rowOff>558361</xdr:rowOff>
    </xdr:to>
    <xdr:pic>
      <xdr:nvPicPr>
        <xdr:cNvPr id="5" name="Рисунок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5"/>
        <a:stretch>
          <a:fillRect/>
        </a:stretch>
      </xdr:blipFill>
      <xdr:spPr>
        <a:xfrm flipH="1">
          <a:off x="114958" y="6027024"/>
          <a:ext cx="249074" cy="344871"/>
        </a:xfrm>
        <a:prstGeom prst="rect">
          <a:avLst/>
        </a:prstGeom>
      </xdr:spPr>
    </xdr:pic>
    <xdr:clientData/>
  </xdr:twoCellAnchor>
  <xdr:twoCellAnchor>
    <xdr:from>
      <xdr:col>10</xdr:col>
      <xdr:colOff>254000</xdr:colOff>
      <xdr:row>11</xdr:row>
      <xdr:rowOff>412750</xdr:rowOff>
    </xdr:from>
    <xdr:to>
      <xdr:col>10</xdr:col>
      <xdr:colOff>1254125</xdr:colOff>
      <xdr:row>11</xdr:row>
      <xdr:rowOff>850900</xdr:rowOff>
    </xdr:to>
    <xdr:pic>
      <xdr:nvPicPr>
        <xdr:cNvPr id="7" name="Picture 2">
          <a:extLst>
            <a:ext uri="{FF2B5EF4-FFF2-40B4-BE49-F238E27FC236}">
              <a16:creationId xmlns:a16="http://schemas.microsoft.com/office/drawing/2014/main" id="{00000000-0008-0000-0000-00000700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4128750" y="9318625"/>
          <a:ext cx="1000125" cy="438150"/>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11</xdr:col>
      <xdr:colOff>192141</xdr:colOff>
      <xdr:row>11</xdr:row>
      <xdr:rowOff>558582</xdr:rowOff>
    </xdr:from>
    <xdr:to>
      <xdr:col>11</xdr:col>
      <xdr:colOff>1476375</xdr:colOff>
      <xdr:row>11</xdr:row>
      <xdr:rowOff>1169311</xdr:rowOff>
    </xdr:to>
    <xdr:pic>
      <xdr:nvPicPr>
        <xdr:cNvPr id="2" name="Picture 1">
          <a:extLst>
            <a:ext uri="{FF2B5EF4-FFF2-40B4-BE49-F238E27FC236}">
              <a16:creationId xmlns:a16="http://schemas.microsoft.com/office/drawing/2014/main" id="{00000000-0008-0000-0000-00000104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251041" y="9483507"/>
          <a:ext cx="1284234" cy="610729"/>
        </a:xfrm>
        <a:prstGeom prst="rect">
          <a:avLst/>
        </a:prstGeom>
        <a:noFill/>
        <a:ln w="9525">
          <a:noFill/>
          <a:miter lim="800000"/>
          <a:headEnd/>
          <a:tailEnd/>
        </a:ln>
      </xdr:spPr>
    </xdr:pic>
    <xdr:clientData/>
  </xdr:twoCellAnchor>
  <xdr:twoCellAnchor>
    <xdr:from>
      <xdr:col>10</xdr:col>
      <xdr:colOff>294508</xdr:colOff>
      <xdr:row>10</xdr:row>
      <xdr:rowOff>931589</xdr:rowOff>
    </xdr:from>
    <xdr:to>
      <xdr:col>10</xdr:col>
      <xdr:colOff>1294633</xdr:colOff>
      <xdr:row>10</xdr:row>
      <xdr:rowOff>1369739</xdr:rowOff>
    </xdr:to>
    <xdr:pic>
      <xdr:nvPicPr>
        <xdr:cNvPr id="3" name="Picture 2">
          <a:extLst>
            <a:ext uri="{FF2B5EF4-FFF2-40B4-BE49-F238E27FC236}">
              <a16:creationId xmlns:a16="http://schemas.microsoft.com/office/drawing/2014/main" id="{00000000-0008-0000-0000-00000204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2867508" y="8923064"/>
          <a:ext cx="1000125" cy="0"/>
        </a:xfrm>
        <a:prstGeom prst="rect">
          <a:avLst/>
        </a:prstGeom>
        <a:noFill/>
        <a:ln w="9525">
          <a:noFill/>
          <a:miter lim="800000"/>
          <a:headEnd/>
          <a:tailEnd/>
        </a:ln>
      </xdr:spPr>
    </xdr:pic>
    <xdr:clientData/>
  </xdr:twoCellAnchor>
  <xdr:twoCellAnchor editAs="oneCell">
    <xdr:from>
      <xdr:col>0</xdr:col>
      <xdr:colOff>164225</xdr:colOff>
      <xdr:row>6</xdr:row>
      <xdr:rowOff>65690</xdr:rowOff>
    </xdr:from>
    <xdr:to>
      <xdr:col>1</xdr:col>
      <xdr:colOff>1261869</xdr:colOff>
      <xdr:row>6</xdr:row>
      <xdr:rowOff>626571</xdr:rowOff>
    </xdr:to>
    <xdr:pic>
      <xdr:nvPicPr>
        <xdr:cNvPr id="4" name="Рисунок 3">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3"/>
        <a:stretch>
          <a:fillRect/>
        </a:stretch>
      </xdr:blipFill>
      <xdr:spPr>
        <a:xfrm>
          <a:off x="164225" y="5190140"/>
          <a:ext cx="1478644" cy="560881"/>
        </a:xfrm>
        <a:prstGeom prst="rect">
          <a:avLst/>
        </a:prstGeom>
      </xdr:spPr>
    </xdr:pic>
    <xdr:clientData/>
  </xdr:twoCellAnchor>
  <xdr:twoCellAnchor editAs="oneCell">
    <xdr:from>
      <xdr:col>4</xdr:col>
      <xdr:colOff>476250</xdr:colOff>
      <xdr:row>4</xdr:row>
      <xdr:rowOff>279181</xdr:rowOff>
    </xdr:from>
    <xdr:to>
      <xdr:col>5</xdr:col>
      <xdr:colOff>645401</xdr:colOff>
      <xdr:row>5</xdr:row>
      <xdr:rowOff>13138</xdr:rowOff>
    </xdr:to>
    <xdr:pic>
      <xdr:nvPicPr>
        <xdr:cNvPr id="5" name="Рисунок 4">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4"/>
        <a:stretch>
          <a:fillRect/>
        </a:stretch>
      </xdr:blipFill>
      <xdr:spPr>
        <a:xfrm>
          <a:off x="5448300" y="4374931"/>
          <a:ext cx="912101" cy="391182"/>
        </a:xfrm>
        <a:prstGeom prst="rect">
          <a:avLst/>
        </a:prstGeom>
      </xdr:spPr>
    </xdr:pic>
    <xdr:clientData/>
  </xdr:twoCellAnchor>
  <xdr:twoCellAnchor editAs="oneCell">
    <xdr:from>
      <xdr:col>0</xdr:col>
      <xdr:colOff>114958</xdr:colOff>
      <xdr:row>7</xdr:row>
      <xdr:rowOff>213490</xdr:rowOff>
    </xdr:from>
    <xdr:to>
      <xdr:col>0</xdr:col>
      <xdr:colOff>364032</xdr:colOff>
      <xdr:row>7</xdr:row>
      <xdr:rowOff>558361</xdr:rowOff>
    </xdr:to>
    <xdr:pic>
      <xdr:nvPicPr>
        <xdr:cNvPr id="6" name="Рисунок 5">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5"/>
        <a:stretch>
          <a:fillRect/>
        </a:stretch>
      </xdr:blipFill>
      <xdr:spPr>
        <a:xfrm flipH="1">
          <a:off x="114958" y="5995165"/>
          <a:ext cx="249074" cy="344871"/>
        </a:xfrm>
        <a:prstGeom prst="rect">
          <a:avLst/>
        </a:prstGeom>
      </xdr:spPr>
    </xdr:pic>
    <xdr:clientData/>
  </xdr:twoCellAnchor>
  <xdr:twoCellAnchor>
    <xdr:from>
      <xdr:col>10</xdr:col>
      <xdr:colOff>254000</xdr:colOff>
      <xdr:row>11</xdr:row>
      <xdr:rowOff>412750</xdr:rowOff>
    </xdr:from>
    <xdr:to>
      <xdr:col>10</xdr:col>
      <xdr:colOff>1254125</xdr:colOff>
      <xdr:row>11</xdr:row>
      <xdr:rowOff>850900</xdr:rowOff>
    </xdr:to>
    <xdr:pic>
      <xdr:nvPicPr>
        <xdr:cNvPr id="7" name="Picture 2">
          <a:extLst>
            <a:ext uri="{FF2B5EF4-FFF2-40B4-BE49-F238E27FC236}">
              <a16:creationId xmlns:a16="http://schemas.microsoft.com/office/drawing/2014/main" id="{00000000-0008-0000-0000-00000700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2827000" y="9337675"/>
          <a:ext cx="1000125" cy="43815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21"/>
  <sheetViews>
    <sheetView tabSelected="1" topLeftCell="A5" zoomScale="58" zoomScaleNormal="58" zoomScaleSheetLayoutView="58" workbookViewId="0">
      <selection activeCell="G14" sqref="G14"/>
    </sheetView>
  </sheetViews>
  <sheetFormatPr defaultRowHeight="15" x14ac:dyDescent="0.25"/>
  <cols>
    <col min="1" max="1" width="5.7109375" customWidth="1"/>
    <col min="2" max="2" width="48.7109375" customWidth="1"/>
    <col min="3" max="3" width="11" customWidth="1"/>
    <col min="4" max="4" width="9.140625" customWidth="1"/>
    <col min="5" max="5" width="11.140625" customWidth="1"/>
    <col min="6" max="6" width="21" customWidth="1"/>
    <col min="7" max="7" width="21" style="1" customWidth="1"/>
    <col min="8" max="8" width="21" customWidth="1"/>
    <col min="9" max="9" width="21" style="2" customWidth="1"/>
    <col min="10" max="10" width="18.85546875" customWidth="1"/>
    <col min="11" max="11" width="22.28515625" customWidth="1"/>
    <col min="12" max="12" width="27.5703125" customWidth="1"/>
    <col min="13" max="13" width="47.28515625" customWidth="1"/>
    <col min="14" max="14" width="5.85546875" customWidth="1"/>
    <col min="15" max="15" width="4.85546875" customWidth="1"/>
  </cols>
  <sheetData>
    <row r="1" spans="1:15" s="2" customFormat="1" x14ac:dyDescent="0.25">
      <c r="A1" s="4"/>
      <c r="B1" s="4"/>
      <c r="C1" s="4"/>
      <c r="D1" s="4"/>
      <c r="E1" s="4"/>
      <c r="F1" s="4"/>
      <c r="G1" s="5"/>
      <c r="H1" s="4"/>
      <c r="I1" s="4"/>
      <c r="J1" s="4"/>
      <c r="K1" s="4"/>
      <c r="L1" s="4"/>
      <c r="M1" s="4"/>
      <c r="N1" s="4"/>
      <c r="O1" s="4"/>
    </row>
    <row r="2" spans="1:15" s="2" customFormat="1" ht="18.75" x14ac:dyDescent="0.3">
      <c r="A2" s="6"/>
      <c r="B2" s="6"/>
      <c r="C2" s="6"/>
      <c r="D2" s="6"/>
      <c r="E2" s="6"/>
      <c r="F2" s="6"/>
      <c r="G2" s="7"/>
      <c r="H2" s="6"/>
      <c r="I2" s="6"/>
      <c r="J2" s="6"/>
      <c r="K2" s="6"/>
      <c r="L2" s="6"/>
      <c r="M2" s="6"/>
      <c r="N2" s="6"/>
      <c r="O2" s="6"/>
    </row>
    <row r="3" spans="1:15" s="2" customFormat="1" ht="18.75" x14ac:dyDescent="0.3">
      <c r="A3" s="46" t="s">
        <v>14</v>
      </c>
      <c r="B3" s="46"/>
      <c r="C3" s="46"/>
      <c r="D3" s="46"/>
      <c r="E3" s="46"/>
      <c r="F3" s="46"/>
      <c r="G3" s="46"/>
      <c r="H3" s="46"/>
      <c r="I3" s="46"/>
      <c r="J3" s="46"/>
      <c r="K3" s="46"/>
      <c r="L3" s="46"/>
      <c r="M3" s="8"/>
      <c r="N3" s="8"/>
      <c r="O3" s="8"/>
    </row>
    <row r="4" spans="1:15" ht="270" customHeight="1" x14ac:dyDescent="0.25">
      <c r="A4" s="47" t="s">
        <v>21</v>
      </c>
      <c r="B4" s="47"/>
      <c r="C4" s="47"/>
      <c r="D4" s="47"/>
      <c r="E4" s="47"/>
      <c r="F4" s="47"/>
      <c r="G4" s="47"/>
      <c r="H4" s="47"/>
      <c r="I4" s="47"/>
      <c r="J4" s="47"/>
      <c r="K4" s="47"/>
      <c r="L4" s="47"/>
      <c r="M4" s="47"/>
      <c r="N4" s="47"/>
      <c r="O4" s="47"/>
    </row>
    <row r="5" spans="1:15" s="2" customFormat="1" ht="51.75" customHeight="1" x14ac:dyDescent="0.25">
      <c r="A5" s="28" t="s">
        <v>16</v>
      </c>
      <c r="B5" s="28"/>
      <c r="C5" s="28"/>
      <c r="D5" s="28"/>
      <c r="E5" s="28"/>
      <c r="F5" s="28"/>
      <c r="G5" s="28"/>
      <c r="H5" s="28"/>
      <c r="I5" s="28"/>
      <c r="J5" s="28"/>
      <c r="K5" s="28"/>
      <c r="L5" s="28"/>
      <c r="M5" s="3"/>
      <c r="N5" s="3"/>
      <c r="O5" s="3"/>
    </row>
    <row r="6" spans="1:15" s="2" customFormat="1" ht="29.25" customHeight="1" x14ac:dyDescent="0.25">
      <c r="A6" s="28" t="s">
        <v>17</v>
      </c>
      <c r="B6" s="28"/>
      <c r="C6" s="28"/>
      <c r="D6" s="28"/>
      <c r="E6" s="28"/>
      <c r="F6" s="28"/>
      <c r="G6" s="28"/>
      <c r="H6" s="28"/>
      <c r="I6" s="28"/>
      <c r="J6" s="28"/>
      <c r="K6" s="28"/>
      <c r="L6" s="28"/>
      <c r="M6" s="3"/>
      <c r="N6" s="3"/>
      <c r="O6" s="3"/>
    </row>
    <row r="7" spans="1:15" s="2" customFormat="1" ht="51.75" customHeight="1" x14ac:dyDescent="0.25">
      <c r="A7" s="28" t="s">
        <v>19</v>
      </c>
      <c r="B7" s="28"/>
      <c r="C7" s="28"/>
      <c r="D7" s="28"/>
      <c r="E7" s="28"/>
      <c r="F7" s="28"/>
      <c r="G7" s="28"/>
      <c r="H7" s="28"/>
      <c r="I7" s="28"/>
      <c r="J7" s="28"/>
      <c r="K7" s="28"/>
      <c r="L7" s="28"/>
      <c r="M7" s="3"/>
      <c r="N7" s="3"/>
      <c r="O7" s="3"/>
    </row>
    <row r="8" spans="1:15" s="2" customFormat="1" ht="105.75" customHeight="1" x14ac:dyDescent="0.25">
      <c r="A8" s="28" t="s">
        <v>18</v>
      </c>
      <c r="B8" s="28"/>
      <c r="C8" s="28"/>
      <c r="D8" s="28"/>
      <c r="E8" s="28"/>
      <c r="F8" s="28"/>
      <c r="G8" s="28"/>
      <c r="H8" s="28"/>
      <c r="I8" s="28"/>
      <c r="J8" s="28"/>
      <c r="K8" s="28"/>
      <c r="L8" s="28"/>
      <c r="M8" s="3"/>
      <c r="N8" s="3"/>
      <c r="O8" s="3"/>
    </row>
    <row r="9" spans="1:15" ht="36.75" customHeight="1" x14ac:dyDescent="0.25">
      <c r="A9" s="29" t="s">
        <v>15</v>
      </c>
      <c r="B9" s="29"/>
      <c r="C9" s="29"/>
      <c r="D9" s="29"/>
      <c r="E9" s="29"/>
      <c r="F9" s="29"/>
      <c r="G9" s="29"/>
      <c r="H9" s="29"/>
      <c r="I9" s="29"/>
      <c r="J9" s="29"/>
      <c r="K9" s="29"/>
      <c r="L9" s="29"/>
      <c r="M9" s="29"/>
      <c r="N9" s="29"/>
      <c r="O9" s="29"/>
    </row>
    <row r="10" spans="1:15" ht="52.5" customHeight="1" x14ac:dyDescent="0.3">
      <c r="A10" s="30" t="s">
        <v>0</v>
      </c>
      <c r="B10" s="30" t="s">
        <v>1</v>
      </c>
      <c r="C10" s="31" t="s">
        <v>2</v>
      </c>
      <c r="D10" s="31" t="s">
        <v>3</v>
      </c>
      <c r="E10" s="31" t="s">
        <v>12</v>
      </c>
      <c r="F10" s="33" t="s">
        <v>4</v>
      </c>
      <c r="G10" s="34"/>
      <c r="H10" s="34"/>
      <c r="I10" s="35"/>
      <c r="J10" s="39" t="s">
        <v>5</v>
      </c>
      <c r="K10" s="39"/>
      <c r="L10" s="39"/>
      <c r="M10" s="8"/>
      <c r="N10" s="8"/>
      <c r="O10" s="8"/>
    </row>
    <row r="11" spans="1:15" s="2" customFormat="1" ht="52.5" customHeight="1" x14ac:dyDescent="0.3">
      <c r="A11" s="31"/>
      <c r="B11" s="31"/>
      <c r="C11" s="32"/>
      <c r="D11" s="32"/>
      <c r="E11" s="32"/>
      <c r="F11" s="45" t="s">
        <v>22</v>
      </c>
      <c r="G11" s="45"/>
      <c r="H11" s="45"/>
      <c r="I11" s="10" t="s">
        <v>23</v>
      </c>
      <c r="J11" s="40" t="s">
        <v>6</v>
      </c>
      <c r="K11" s="42" t="s">
        <v>7</v>
      </c>
      <c r="L11" s="42" t="s">
        <v>24</v>
      </c>
      <c r="M11" s="8"/>
      <c r="N11" s="8"/>
      <c r="O11" s="8"/>
    </row>
    <row r="12" spans="1:15" ht="177.75" customHeight="1" x14ac:dyDescent="0.3">
      <c r="A12" s="31"/>
      <c r="B12" s="31"/>
      <c r="C12" s="32"/>
      <c r="D12" s="32"/>
      <c r="E12" s="32"/>
      <c r="F12" s="18" t="s">
        <v>11</v>
      </c>
      <c r="G12" s="25" t="s">
        <v>9</v>
      </c>
      <c r="H12" s="18" t="s">
        <v>10</v>
      </c>
      <c r="I12" s="18" t="s">
        <v>25</v>
      </c>
      <c r="J12" s="41"/>
      <c r="K12" s="43"/>
      <c r="L12" s="43"/>
      <c r="M12" s="8"/>
      <c r="N12" s="8"/>
      <c r="O12" s="8"/>
    </row>
    <row r="13" spans="1:15" s="2" customFormat="1" ht="27" customHeight="1" x14ac:dyDescent="0.3">
      <c r="A13" s="18">
        <v>1</v>
      </c>
      <c r="B13" s="22" t="s">
        <v>39</v>
      </c>
      <c r="C13" s="48"/>
      <c r="D13" s="23" t="s">
        <v>36</v>
      </c>
      <c r="E13" s="24">
        <v>36</v>
      </c>
      <c r="F13" s="26">
        <v>93600</v>
      </c>
      <c r="G13" s="26">
        <v>90000</v>
      </c>
      <c r="H13" s="26">
        <v>74646</v>
      </c>
      <c r="I13" s="26">
        <v>60500</v>
      </c>
      <c r="J13" s="15">
        <f t="shared" ref="J13:J15" si="0">AVERAGE(F13:I13)</f>
        <v>79686.5</v>
      </c>
      <c r="K13" s="12">
        <f t="shared" ref="K13:K15" si="1">STDEV(F13:I13)</f>
        <v>15203.970830016742</v>
      </c>
      <c r="L13" s="12">
        <f t="shared" ref="L13:L15" si="2">K13/J13*100</f>
        <v>19.079732238229489</v>
      </c>
      <c r="M13" s="8"/>
      <c r="N13" s="8"/>
      <c r="O13" s="8"/>
    </row>
    <row r="14" spans="1:15" s="2" customFormat="1" ht="24.75" customHeight="1" x14ac:dyDescent="0.3">
      <c r="A14" s="18">
        <v>2</v>
      </c>
      <c r="B14" s="22" t="s">
        <v>26</v>
      </c>
      <c r="C14" s="48"/>
      <c r="D14" s="23" t="s">
        <v>36</v>
      </c>
      <c r="E14" s="24">
        <v>56</v>
      </c>
      <c r="F14" s="26">
        <v>40880</v>
      </c>
      <c r="G14" s="26">
        <v>39200</v>
      </c>
      <c r="H14" s="26">
        <v>39424</v>
      </c>
      <c r="I14" s="26">
        <v>35000</v>
      </c>
      <c r="J14" s="15">
        <f t="shared" si="0"/>
        <v>38626</v>
      </c>
      <c r="K14" s="12">
        <f t="shared" si="1"/>
        <v>2529.471090959531</v>
      </c>
      <c r="L14" s="12">
        <f t="shared" si="2"/>
        <v>6.5486229248680443</v>
      </c>
      <c r="M14" s="8"/>
      <c r="N14" s="8"/>
      <c r="O14" s="8"/>
    </row>
    <row r="15" spans="1:15" s="2" customFormat="1" ht="27.75" customHeight="1" x14ac:dyDescent="0.3">
      <c r="A15" s="18">
        <v>3</v>
      </c>
      <c r="B15" s="22" t="s">
        <v>27</v>
      </c>
      <c r="C15" s="48"/>
      <c r="D15" s="23" t="s">
        <v>36</v>
      </c>
      <c r="E15" s="24">
        <v>3</v>
      </c>
      <c r="F15" s="26">
        <v>1035</v>
      </c>
      <c r="G15" s="26">
        <v>1020</v>
      </c>
      <c r="H15" s="26">
        <v>1107</v>
      </c>
      <c r="I15" s="26">
        <v>1000</v>
      </c>
      <c r="J15" s="15">
        <f t="shared" si="0"/>
        <v>1040.5</v>
      </c>
      <c r="K15" s="12">
        <f t="shared" si="1"/>
        <v>46.593991028886975</v>
      </c>
      <c r="L15" s="12">
        <f t="shared" si="2"/>
        <v>4.4780385419401227</v>
      </c>
      <c r="M15" s="8"/>
      <c r="N15" s="8"/>
      <c r="O15" s="8"/>
    </row>
    <row r="16" spans="1:15" s="2" customFormat="1" ht="22.5" customHeight="1" x14ac:dyDescent="0.3">
      <c r="A16" s="36" t="s">
        <v>20</v>
      </c>
      <c r="B16" s="37"/>
      <c r="C16" s="37"/>
      <c r="D16" s="37"/>
      <c r="E16" s="38"/>
      <c r="F16" s="16">
        <f>SUM(F13:F15)</f>
        <v>135515</v>
      </c>
      <c r="G16" s="11">
        <f>SUM(G13:G15)</f>
        <v>130220</v>
      </c>
      <c r="H16" s="11">
        <f>SUM(H13:H15)</f>
        <v>115177</v>
      </c>
      <c r="I16" s="14">
        <f>SUM(I13:I15)</f>
        <v>96500</v>
      </c>
      <c r="J16" s="12"/>
      <c r="K16" s="13"/>
      <c r="L16" s="13"/>
      <c r="M16" s="17"/>
      <c r="N16" s="8"/>
      <c r="O16" s="8"/>
    </row>
    <row r="17" spans="1:15" ht="51" customHeight="1" x14ac:dyDescent="0.3">
      <c r="A17" s="44" t="s">
        <v>13</v>
      </c>
      <c r="B17" s="44"/>
      <c r="C17" s="44"/>
      <c r="D17" s="44"/>
      <c r="E17" s="44"/>
      <c r="F17" s="44"/>
      <c r="G17" s="44"/>
      <c r="H17" s="44"/>
      <c r="I17" s="44"/>
      <c r="J17" s="44"/>
      <c r="K17" s="44"/>
      <c r="L17" s="44"/>
      <c r="M17" s="8"/>
      <c r="N17" s="8"/>
      <c r="O17" s="8"/>
    </row>
    <row r="18" spans="1:15" ht="69" customHeight="1" x14ac:dyDescent="0.3">
      <c r="A18" s="44" t="s">
        <v>40</v>
      </c>
      <c r="B18" s="44"/>
      <c r="C18" s="44"/>
      <c r="D18" s="44"/>
      <c r="E18" s="44"/>
      <c r="F18" s="44"/>
      <c r="G18" s="44"/>
      <c r="H18" s="44"/>
      <c r="I18" s="44"/>
      <c r="J18" s="44"/>
      <c r="K18" s="44"/>
      <c r="L18" s="44"/>
      <c r="M18" s="8"/>
      <c r="N18" s="8"/>
      <c r="O18" s="8"/>
    </row>
    <row r="19" spans="1:15" ht="18.75" x14ac:dyDescent="0.3">
      <c r="A19" s="8"/>
      <c r="B19" s="8"/>
      <c r="C19" s="8"/>
      <c r="D19" s="8"/>
      <c r="E19" s="8"/>
      <c r="F19" s="8"/>
      <c r="G19" s="9"/>
      <c r="H19" s="8"/>
      <c r="I19" s="8"/>
      <c r="J19" s="8"/>
      <c r="K19" s="8"/>
      <c r="L19" s="8"/>
      <c r="M19" s="8"/>
      <c r="N19" s="8"/>
      <c r="O19" s="8"/>
    </row>
    <row r="20" spans="1:15" ht="42" customHeight="1" x14ac:dyDescent="0.3">
      <c r="A20" s="27" t="s">
        <v>37</v>
      </c>
      <c r="B20" s="27"/>
      <c r="C20" s="27"/>
      <c r="D20" s="27"/>
      <c r="E20" s="27"/>
      <c r="F20" s="27"/>
      <c r="G20" s="27"/>
      <c r="H20" s="27"/>
      <c r="I20" s="27"/>
      <c r="J20" s="27"/>
      <c r="K20" s="27"/>
      <c r="L20" s="27"/>
      <c r="M20" s="8"/>
      <c r="N20" s="8"/>
      <c r="O20" s="8"/>
    </row>
    <row r="21" spans="1:15" ht="18.75" x14ac:dyDescent="0.3">
      <c r="A21" s="8"/>
      <c r="B21" s="8"/>
      <c r="C21" s="8"/>
      <c r="D21" s="8"/>
      <c r="E21" s="8"/>
      <c r="F21" s="8"/>
      <c r="G21" s="9"/>
      <c r="H21" s="8"/>
      <c r="I21" s="8"/>
      <c r="J21" s="8"/>
      <c r="K21" s="8"/>
      <c r="L21" s="8"/>
      <c r="M21" s="8"/>
      <c r="N21" s="8"/>
      <c r="O21" s="8"/>
    </row>
  </sheetData>
  <mergeCells count="23">
    <mergeCell ref="A17:L17"/>
    <mergeCell ref="A18:L18"/>
    <mergeCell ref="F11:H11"/>
    <mergeCell ref="A3:L3"/>
    <mergeCell ref="A4:O4"/>
    <mergeCell ref="L11:L12"/>
    <mergeCell ref="C13:C15"/>
    <mergeCell ref="A20:L20"/>
    <mergeCell ref="A8:L8"/>
    <mergeCell ref="A5:L5"/>
    <mergeCell ref="A6:L6"/>
    <mergeCell ref="A7:L7"/>
    <mergeCell ref="A9:O9"/>
    <mergeCell ref="A10:A12"/>
    <mergeCell ref="B10:B12"/>
    <mergeCell ref="C10:C12"/>
    <mergeCell ref="D10:D12"/>
    <mergeCell ref="E10:E12"/>
    <mergeCell ref="F10:I10"/>
    <mergeCell ref="A16:E16"/>
    <mergeCell ref="J10:L10"/>
    <mergeCell ref="J11:J12"/>
    <mergeCell ref="K11:K12"/>
  </mergeCells>
  <phoneticPr fontId="0" type="noConversion"/>
  <pageMargins left="0.31496062992125984" right="0.11811023622047245" top="0.74803149606299213" bottom="0.15748031496062992" header="0" footer="0"/>
  <pageSetup paperSize="9" scale="10" orientation="landscape" r:id="rId1"/>
  <colBreaks count="1" manualBreakCount="1">
    <brk id="12" max="16"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28"/>
  <sheetViews>
    <sheetView topLeftCell="A10" zoomScale="58" zoomScaleNormal="58" zoomScaleSheetLayoutView="58" workbookViewId="0">
      <selection activeCell="A27" sqref="A27:L27"/>
    </sheetView>
  </sheetViews>
  <sheetFormatPr defaultRowHeight="15" x14ac:dyDescent="0.25"/>
  <cols>
    <col min="1" max="1" width="5.7109375" style="2" customWidth="1"/>
    <col min="2" max="2" width="48.7109375" style="2" customWidth="1"/>
    <col min="3" max="3" width="11" style="2" customWidth="1"/>
    <col min="4" max="4" width="9.140625" style="2" customWidth="1"/>
    <col min="5" max="5" width="11.140625" style="2" customWidth="1"/>
    <col min="6" max="6" width="21" style="2" customWidth="1"/>
    <col min="7" max="7" width="21" style="1" customWidth="1"/>
    <col min="8" max="9" width="21" style="2" customWidth="1"/>
    <col min="10" max="10" width="18.85546875" style="2" customWidth="1"/>
    <col min="11" max="11" width="22.28515625" style="2" customWidth="1"/>
    <col min="12" max="12" width="27.5703125" style="2" customWidth="1"/>
    <col min="13" max="13" width="47.28515625" style="2" customWidth="1"/>
    <col min="14" max="14" width="5.85546875" style="2" customWidth="1"/>
    <col min="15" max="15" width="4.85546875" style="2" customWidth="1"/>
    <col min="16" max="16384" width="9.140625" style="2"/>
  </cols>
  <sheetData>
    <row r="1" spans="1:15" x14ac:dyDescent="0.25">
      <c r="A1" s="4"/>
      <c r="B1" s="4"/>
      <c r="C1" s="4"/>
      <c r="D1" s="4"/>
      <c r="E1" s="4"/>
      <c r="F1" s="4"/>
      <c r="G1" s="5"/>
      <c r="H1" s="4"/>
      <c r="I1" s="4"/>
      <c r="J1" s="4"/>
      <c r="K1" s="4"/>
      <c r="L1" s="4"/>
      <c r="M1" s="4"/>
      <c r="N1" s="4"/>
      <c r="O1" s="4"/>
    </row>
    <row r="2" spans="1:15" ht="18.75" x14ac:dyDescent="0.3">
      <c r="A2" s="6"/>
      <c r="B2" s="6"/>
      <c r="C2" s="6"/>
      <c r="D2" s="6"/>
      <c r="E2" s="6"/>
      <c r="F2" s="6"/>
      <c r="G2" s="7"/>
      <c r="H2" s="6"/>
      <c r="I2" s="6"/>
      <c r="J2" s="6"/>
      <c r="K2" s="6"/>
      <c r="L2" s="6"/>
      <c r="M2" s="6"/>
      <c r="N2" s="6"/>
      <c r="O2" s="6"/>
    </row>
    <row r="3" spans="1:15" ht="18.75" x14ac:dyDescent="0.3">
      <c r="A3" s="46" t="s">
        <v>14</v>
      </c>
      <c r="B3" s="46"/>
      <c r="C3" s="46"/>
      <c r="D3" s="46"/>
      <c r="E3" s="46"/>
      <c r="F3" s="46"/>
      <c r="G3" s="46"/>
      <c r="H3" s="46"/>
      <c r="I3" s="46"/>
      <c r="J3" s="46"/>
      <c r="K3" s="46"/>
      <c r="L3" s="46"/>
      <c r="M3" s="8"/>
      <c r="N3" s="8"/>
      <c r="O3" s="8"/>
    </row>
    <row r="4" spans="1:15" ht="270" customHeight="1" x14ac:dyDescent="0.25">
      <c r="A4" s="47" t="s">
        <v>21</v>
      </c>
      <c r="B4" s="47"/>
      <c r="C4" s="47"/>
      <c r="D4" s="47"/>
      <c r="E4" s="47"/>
      <c r="F4" s="47"/>
      <c r="G4" s="47"/>
      <c r="H4" s="47"/>
      <c r="I4" s="47"/>
      <c r="J4" s="47"/>
      <c r="K4" s="47"/>
      <c r="L4" s="47"/>
      <c r="M4" s="47"/>
      <c r="N4" s="47"/>
      <c r="O4" s="47"/>
    </row>
    <row r="5" spans="1:15" ht="51.75" customHeight="1" x14ac:dyDescent="0.25">
      <c r="A5" s="28" t="s">
        <v>16</v>
      </c>
      <c r="B5" s="28"/>
      <c r="C5" s="28"/>
      <c r="D5" s="28"/>
      <c r="E5" s="28"/>
      <c r="F5" s="28"/>
      <c r="G5" s="28"/>
      <c r="H5" s="28"/>
      <c r="I5" s="28"/>
      <c r="J5" s="28"/>
      <c r="K5" s="28"/>
      <c r="L5" s="28"/>
      <c r="M5" s="19"/>
      <c r="N5" s="19"/>
      <c r="O5" s="19"/>
    </row>
    <row r="6" spans="1:15" ht="29.25" customHeight="1" x14ac:dyDescent="0.25">
      <c r="A6" s="28" t="s">
        <v>17</v>
      </c>
      <c r="B6" s="28"/>
      <c r="C6" s="28"/>
      <c r="D6" s="28"/>
      <c r="E6" s="28"/>
      <c r="F6" s="28"/>
      <c r="G6" s="28"/>
      <c r="H6" s="28"/>
      <c r="I6" s="28"/>
      <c r="J6" s="28"/>
      <c r="K6" s="28"/>
      <c r="L6" s="28"/>
      <c r="M6" s="19"/>
      <c r="N6" s="19"/>
      <c r="O6" s="19"/>
    </row>
    <row r="7" spans="1:15" ht="51.75" customHeight="1" x14ac:dyDescent="0.25">
      <c r="A7" s="28" t="s">
        <v>19</v>
      </c>
      <c r="B7" s="28"/>
      <c r="C7" s="28"/>
      <c r="D7" s="28"/>
      <c r="E7" s="28"/>
      <c r="F7" s="28"/>
      <c r="G7" s="28"/>
      <c r="H7" s="28"/>
      <c r="I7" s="28"/>
      <c r="J7" s="28"/>
      <c r="K7" s="28"/>
      <c r="L7" s="28"/>
      <c r="M7" s="19"/>
      <c r="N7" s="19"/>
      <c r="O7" s="19"/>
    </row>
    <row r="8" spans="1:15" ht="105.75" customHeight="1" x14ac:dyDescent="0.25">
      <c r="A8" s="28" t="s">
        <v>18</v>
      </c>
      <c r="B8" s="28"/>
      <c r="C8" s="28"/>
      <c r="D8" s="28"/>
      <c r="E8" s="28"/>
      <c r="F8" s="28"/>
      <c r="G8" s="28"/>
      <c r="H8" s="28"/>
      <c r="I8" s="28"/>
      <c r="J8" s="28"/>
      <c r="K8" s="28"/>
      <c r="L8" s="28"/>
      <c r="M8" s="19"/>
      <c r="N8" s="19"/>
      <c r="O8" s="19"/>
    </row>
    <row r="9" spans="1:15" ht="36.75" customHeight="1" x14ac:dyDescent="0.25">
      <c r="A9" s="29" t="s">
        <v>15</v>
      </c>
      <c r="B9" s="29"/>
      <c r="C9" s="29"/>
      <c r="D9" s="29"/>
      <c r="E9" s="29"/>
      <c r="F9" s="29"/>
      <c r="G9" s="29"/>
      <c r="H9" s="29"/>
      <c r="I9" s="29"/>
      <c r="J9" s="29"/>
      <c r="K9" s="29"/>
      <c r="L9" s="29"/>
      <c r="M9" s="29"/>
      <c r="N9" s="29"/>
      <c r="O9" s="29"/>
    </row>
    <row r="10" spans="1:15" ht="52.5" customHeight="1" x14ac:dyDescent="0.3">
      <c r="A10" s="30" t="s">
        <v>0</v>
      </c>
      <c r="B10" s="30" t="s">
        <v>1</v>
      </c>
      <c r="C10" s="31" t="s">
        <v>2</v>
      </c>
      <c r="D10" s="31" t="s">
        <v>3</v>
      </c>
      <c r="E10" s="31" t="s">
        <v>12</v>
      </c>
      <c r="F10" s="33" t="s">
        <v>4</v>
      </c>
      <c r="G10" s="34"/>
      <c r="H10" s="34"/>
      <c r="I10" s="35"/>
      <c r="J10" s="39" t="s">
        <v>5</v>
      </c>
      <c r="K10" s="39"/>
      <c r="L10" s="39"/>
      <c r="M10" s="8"/>
      <c r="N10" s="8"/>
      <c r="O10" s="8"/>
    </row>
    <row r="11" spans="1:15" ht="52.5" customHeight="1" x14ac:dyDescent="0.3">
      <c r="A11" s="31"/>
      <c r="B11" s="31"/>
      <c r="C11" s="32"/>
      <c r="D11" s="32"/>
      <c r="E11" s="32"/>
      <c r="F11" s="45" t="s">
        <v>22</v>
      </c>
      <c r="G11" s="45"/>
      <c r="H11" s="45"/>
      <c r="I11" s="20" t="s">
        <v>23</v>
      </c>
      <c r="J11" s="40" t="s">
        <v>6</v>
      </c>
      <c r="K11" s="42" t="s">
        <v>7</v>
      </c>
      <c r="L11" s="42" t="s">
        <v>24</v>
      </c>
      <c r="M11" s="8"/>
      <c r="N11" s="8"/>
      <c r="O11" s="8"/>
    </row>
    <row r="12" spans="1:15" ht="177.75" customHeight="1" x14ac:dyDescent="0.3">
      <c r="A12" s="31"/>
      <c r="B12" s="31"/>
      <c r="C12" s="32"/>
      <c r="D12" s="32"/>
      <c r="E12" s="32"/>
      <c r="F12" s="21" t="s">
        <v>11</v>
      </c>
      <c r="G12" s="25" t="s">
        <v>9</v>
      </c>
      <c r="H12" s="21" t="s">
        <v>10</v>
      </c>
      <c r="I12" s="21" t="s">
        <v>25</v>
      </c>
      <c r="J12" s="41"/>
      <c r="K12" s="43"/>
      <c r="L12" s="43"/>
      <c r="M12" s="8"/>
      <c r="N12" s="8"/>
      <c r="O12" s="8"/>
    </row>
    <row r="13" spans="1:15" ht="27" customHeight="1" x14ac:dyDescent="0.3">
      <c r="A13" s="21">
        <v>1</v>
      </c>
      <c r="B13" s="22" t="s">
        <v>26</v>
      </c>
      <c r="C13" s="49" t="s">
        <v>8</v>
      </c>
      <c r="D13" s="23" t="s">
        <v>36</v>
      </c>
      <c r="E13" s="24">
        <v>64</v>
      </c>
      <c r="F13" s="26">
        <v>40960</v>
      </c>
      <c r="G13" s="26">
        <v>43520</v>
      </c>
      <c r="H13" s="26">
        <v>44800</v>
      </c>
      <c r="I13" s="26">
        <v>41000</v>
      </c>
      <c r="J13" s="15">
        <f t="shared" ref="J13:J22" si="0">AVERAGE(F13:I13)</f>
        <v>42570</v>
      </c>
      <c r="K13" s="12">
        <f t="shared" ref="K13:K22" si="1">STDEV(F13:I13)</f>
        <v>1908.9613231632886</v>
      </c>
      <c r="L13" s="12">
        <f t="shared" ref="L13:L22" si="2">K13/J13*100</f>
        <v>4.4842878157465087</v>
      </c>
      <c r="M13" s="8"/>
      <c r="N13" s="8"/>
      <c r="O13" s="8"/>
    </row>
    <row r="14" spans="1:15" ht="29.25" customHeight="1" x14ac:dyDescent="0.3">
      <c r="A14" s="21">
        <v>2</v>
      </c>
      <c r="B14" s="22" t="s">
        <v>27</v>
      </c>
      <c r="C14" s="48"/>
      <c r="D14" s="23" t="s">
        <v>36</v>
      </c>
      <c r="E14" s="24">
        <v>320</v>
      </c>
      <c r="F14" s="26">
        <v>96640</v>
      </c>
      <c r="G14" s="26">
        <v>97920</v>
      </c>
      <c r="H14" s="26">
        <v>99200</v>
      </c>
      <c r="I14" s="26">
        <v>97000</v>
      </c>
      <c r="J14" s="15">
        <f t="shared" si="0"/>
        <v>97690</v>
      </c>
      <c r="K14" s="12">
        <f t="shared" si="1"/>
        <v>1141.8698116101796</v>
      </c>
      <c r="L14" s="12">
        <f t="shared" si="2"/>
        <v>1.1688707253661372</v>
      </c>
      <c r="M14" s="8"/>
      <c r="N14" s="8"/>
      <c r="O14" s="8"/>
    </row>
    <row r="15" spans="1:15" ht="27.75" customHeight="1" x14ac:dyDescent="0.3">
      <c r="A15" s="21">
        <v>3</v>
      </c>
      <c r="B15" s="22" t="s">
        <v>28</v>
      </c>
      <c r="C15" s="48"/>
      <c r="D15" s="23" t="s">
        <v>36</v>
      </c>
      <c r="E15" s="24">
        <v>94</v>
      </c>
      <c r="F15" s="26">
        <v>4324</v>
      </c>
      <c r="G15" s="26">
        <v>4700</v>
      </c>
      <c r="H15" s="26">
        <v>5640</v>
      </c>
      <c r="I15" s="26">
        <v>4100</v>
      </c>
      <c r="J15" s="15">
        <f t="shared" si="0"/>
        <v>4691</v>
      </c>
      <c r="K15" s="12">
        <f t="shared" si="1"/>
        <v>679.37520315850998</v>
      </c>
      <c r="L15" s="12">
        <f t="shared" si="2"/>
        <v>14.482524049424642</v>
      </c>
      <c r="M15" s="8"/>
      <c r="N15" s="8"/>
      <c r="O15" s="8"/>
    </row>
    <row r="16" spans="1:15" ht="24.75" customHeight="1" x14ac:dyDescent="0.3">
      <c r="A16" s="21">
        <v>4</v>
      </c>
      <c r="B16" s="22" t="s">
        <v>29</v>
      </c>
      <c r="C16" s="48"/>
      <c r="D16" s="23" t="s">
        <v>36</v>
      </c>
      <c r="E16" s="24">
        <v>23</v>
      </c>
      <c r="F16" s="26">
        <v>27370</v>
      </c>
      <c r="G16" s="26">
        <v>27600</v>
      </c>
      <c r="H16" s="26">
        <v>28750</v>
      </c>
      <c r="I16" s="26">
        <v>27000</v>
      </c>
      <c r="J16" s="15">
        <f t="shared" si="0"/>
        <v>27680</v>
      </c>
      <c r="K16" s="12">
        <f t="shared" si="1"/>
        <v>754.93929115746346</v>
      </c>
      <c r="L16" s="12">
        <f t="shared" si="2"/>
        <v>2.72738183221627</v>
      </c>
      <c r="M16" s="8"/>
      <c r="N16" s="8"/>
      <c r="O16" s="8"/>
    </row>
    <row r="17" spans="1:15" ht="30" customHeight="1" x14ac:dyDescent="0.3">
      <c r="A17" s="21">
        <v>5</v>
      </c>
      <c r="B17" s="22" t="s">
        <v>30</v>
      </c>
      <c r="C17" s="48"/>
      <c r="D17" s="23" t="s">
        <v>36</v>
      </c>
      <c r="E17" s="24">
        <v>100</v>
      </c>
      <c r="F17" s="26">
        <v>30000</v>
      </c>
      <c r="G17" s="26">
        <v>35000</v>
      </c>
      <c r="H17" s="26">
        <v>34500</v>
      </c>
      <c r="I17" s="26">
        <v>29000</v>
      </c>
      <c r="J17" s="15">
        <f t="shared" si="0"/>
        <v>32125</v>
      </c>
      <c r="K17" s="12">
        <f t="shared" si="1"/>
        <v>3065.2623596249205</v>
      </c>
      <c r="L17" s="12">
        <f t="shared" si="2"/>
        <v>9.5416727147857436</v>
      </c>
      <c r="M17" s="8"/>
      <c r="N17" s="8"/>
      <c r="O17" s="8"/>
    </row>
    <row r="18" spans="1:15" ht="27.75" customHeight="1" x14ac:dyDescent="0.3">
      <c r="A18" s="21">
        <v>6</v>
      </c>
      <c r="B18" s="22" t="s">
        <v>31</v>
      </c>
      <c r="C18" s="48"/>
      <c r="D18" s="23" t="s">
        <v>36</v>
      </c>
      <c r="E18" s="24">
        <v>2</v>
      </c>
      <c r="F18" s="26">
        <v>4368</v>
      </c>
      <c r="G18" s="26">
        <v>4400</v>
      </c>
      <c r="H18" s="26">
        <v>4400</v>
      </c>
      <c r="I18" s="26">
        <v>4300</v>
      </c>
      <c r="J18" s="15">
        <f t="shared" si="0"/>
        <v>4367</v>
      </c>
      <c r="K18" s="12">
        <f t="shared" si="1"/>
        <v>47.145165888632384</v>
      </c>
      <c r="L18" s="12">
        <f t="shared" si="2"/>
        <v>1.0795778770009705</v>
      </c>
      <c r="M18" s="8"/>
      <c r="N18" s="8"/>
      <c r="O18" s="8"/>
    </row>
    <row r="19" spans="1:15" ht="26.25" customHeight="1" x14ac:dyDescent="0.3">
      <c r="A19" s="21">
        <v>7</v>
      </c>
      <c r="B19" s="22" t="s">
        <v>32</v>
      </c>
      <c r="C19" s="48"/>
      <c r="D19" s="23" t="s">
        <v>36</v>
      </c>
      <c r="E19" s="24">
        <v>30</v>
      </c>
      <c r="F19" s="26">
        <v>5700</v>
      </c>
      <c r="G19" s="26">
        <v>6000</v>
      </c>
      <c r="H19" s="26">
        <v>6300</v>
      </c>
      <c r="I19" s="26">
        <v>5700</v>
      </c>
      <c r="J19" s="15">
        <f t="shared" si="0"/>
        <v>5925</v>
      </c>
      <c r="K19" s="12">
        <f t="shared" si="1"/>
        <v>287.22813232690146</v>
      </c>
      <c r="L19" s="12">
        <f t="shared" si="2"/>
        <v>4.8477321911713327</v>
      </c>
      <c r="M19" s="8"/>
      <c r="N19" s="8"/>
      <c r="O19" s="8"/>
    </row>
    <row r="20" spans="1:15" ht="29.25" customHeight="1" x14ac:dyDescent="0.3">
      <c r="A20" s="21">
        <v>8</v>
      </c>
      <c r="B20" s="22" t="s">
        <v>33</v>
      </c>
      <c r="C20" s="48"/>
      <c r="D20" s="23" t="s">
        <v>36</v>
      </c>
      <c r="E20" s="24">
        <v>15</v>
      </c>
      <c r="F20" s="26">
        <v>4305</v>
      </c>
      <c r="G20" s="26">
        <v>4500</v>
      </c>
      <c r="H20" s="26">
        <v>4650</v>
      </c>
      <c r="I20" s="26">
        <v>4300</v>
      </c>
      <c r="J20" s="15">
        <f t="shared" si="0"/>
        <v>4438.75</v>
      </c>
      <c r="K20" s="12">
        <f t="shared" si="1"/>
        <v>168.83794004903044</v>
      </c>
      <c r="L20" s="12">
        <f t="shared" si="2"/>
        <v>3.8037271765481369</v>
      </c>
      <c r="M20" s="8"/>
      <c r="N20" s="8"/>
      <c r="O20" s="8"/>
    </row>
    <row r="21" spans="1:15" ht="26.25" customHeight="1" x14ac:dyDescent="0.3">
      <c r="A21" s="21">
        <v>9</v>
      </c>
      <c r="B21" s="22" t="s">
        <v>34</v>
      </c>
      <c r="C21" s="48"/>
      <c r="D21" s="23" t="s">
        <v>36</v>
      </c>
      <c r="E21" s="24">
        <v>200</v>
      </c>
      <c r="F21" s="26">
        <v>3040</v>
      </c>
      <c r="G21" s="26">
        <v>3180</v>
      </c>
      <c r="H21" s="26">
        <v>3140</v>
      </c>
      <c r="I21" s="26">
        <v>3000</v>
      </c>
      <c r="J21" s="15">
        <f t="shared" si="0"/>
        <v>3090</v>
      </c>
      <c r="K21" s="12">
        <f t="shared" si="1"/>
        <v>84.063468086123279</v>
      </c>
      <c r="L21" s="12">
        <f t="shared" si="2"/>
        <v>2.720500585311433</v>
      </c>
      <c r="M21" s="8"/>
      <c r="N21" s="8"/>
      <c r="O21" s="8"/>
    </row>
    <row r="22" spans="1:15" ht="25.5" customHeight="1" x14ac:dyDescent="0.3">
      <c r="A22" s="21">
        <v>10</v>
      </c>
      <c r="B22" s="22" t="s">
        <v>35</v>
      </c>
      <c r="C22" s="48"/>
      <c r="D22" s="23" t="s">
        <v>36</v>
      </c>
      <c r="E22" s="24">
        <v>1</v>
      </c>
      <c r="F22" s="26">
        <v>890</v>
      </c>
      <c r="G22" s="26">
        <v>898</v>
      </c>
      <c r="H22" s="26">
        <v>890</v>
      </c>
      <c r="I22" s="26">
        <v>850</v>
      </c>
      <c r="J22" s="15">
        <f t="shared" si="0"/>
        <v>882</v>
      </c>
      <c r="K22" s="12">
        <f t="shared" si="1"/>
        <v>21.66410241236256</v>
      </c>
      <c r="L22" s="12">
        <f t="shared" si="2"/>
        <v>2.4562474390433744</v>
      </c>
      <c r="M22" s="8"/>
      <c r="N22" s="8"/>
      <c r="O22" s="8"/>
    </row>
    <row r="23" spans="1:15" ht="22.5" customHeight="1" x14ac:dyDescent="0.3">
      <c r="A23" s="36" t="s">
        <v>20</v>
      </c>
      <c r="B23" s="37"/>
      <c r="C23" s="37"/>
      <c r="D23" s="37"/>
      <c r="E23" s="38"/>
      <c r="F23" s="16">
        <f>SUM(F13:F22)</f>
        <v>217597</v>
      </c>
      <c r="G23" s="11">
        <f>SUM(G13:G22)</f>
        <v>227718</v>
      </c>
      <c r="H23" s="11">
        <f>SUM(H13:H22)</f>
        <v>232270</v>
      </c>
      <c r="I23" s="14">
        <f>SUM(I13:I22)</f>
        <v>216250</v>
      </c>
      <c r="J23" s="12"/>
      <c r="K23" s="13"/>
      <c r="L23" s="13"/>
      <c r="M23" s="17"/>
      <c r="N23" s="8"/>
      <c r="O23" s="8"/>
    </row>
    <row r="24" spans="1:15" ht="51" customHeight="1" x14ac:dyDescent="0.3">
      <c r="A24" s="44" t="s">
        <v>13</v>
      </c>
      <c r="B24" s="44"/>
      <c r="C24" s="44"/>
      <c r="D24" s="44"/>
      <c r="E24" s="44"/>
      <c r="F24" s="44"/>
      <c r="G24" s="44"/>
      <c r="H24" s="44"/>
      <c r="I24" s="44"/>
      <c r="J24" s="44"/>
      <c r="K24" s="44"/>
      <c r="L24" s="44"/>
      <c r="M24" s="8"/>
      <c r="N24" s="8"/>
      <c r="O24" s="8"/>
    </row>
    <row r="25" spans="1:15" ht="69" customHeight="1" x14ac:dyDescent="0.3">
      <c r="A25" s="44" t="s">
        <v>38</v>
      </c>
      <c r="B25" s="44"/>
      <c r="C25" s="44"/>
      <c r="D25" s="44"/>
      <c r="E25" s="44"/>
      <c r="F25" s="44"/>
      <c r="G25" s="44"/>
      <c r="H25" s="44"/>
      <c r="I25" s="44"/>
      <c r="J25" s="44"/>
      <c r="K25" s="44"/>
      <c r="L25" s="44"/>
      <c r="M25" s="8"/>
      <c r="N25" s="8"/>
      <c r="O25" s="8"/>
    </row>
    <row r="26" spans="1:15" ht="18.75" x14ac:dyDescent="0.3">
      <c r="A26" s="8"/>
      <c r="B26" s="8"/>
      <c r="C26" s="8"/>
      <c r="D26" s="8"/>
      <c r="E26" s="8"/>
      <c r="F26" s="8"/>
      <c r="G26" s="9"/>
      <c r="H26" s="8"/>
      <c r="I26" s="8"/>
      <c r="J26" s="8"/>
      <c r="K26" s="8"/>
      <c r="L26" s="8"/>
      <c r="M26" s="8"/>
      <c r="N26" s="8"/>
      <c r="O26" s="8"/>
    </row>
    <row r="27" spans="1:15" ht="42" customHeight="1" x14ac:dyDescent="0.3">
      <c r="A27" s="27" t="s">
        <v>37</v>
      </c>
      <c r="B27" s="27"/>
      <c r="C27" s="27"/>
      <c r="D27" s="27"/>
      <c r="E27" s="27"/>
      <c r="F27" s="27"/>
      <c r="G27" s="27"/>
      <c r="H27" s="27"/>
      <c r="I27" s="27"/>
      <c r="J27" s="27"/>
      <c r="K27" s="27"/>
      <c r="L27" s="27"/>
      <c r="M27" s="8"/>
      <c r="N27" s="8"/>
      <c r="O27" s="8"/>
    </row>
    <row r="28" spans="1:15" ht="18.75" x14ac:dyDescent="0.3">
      <c r="A28" s="8"/>
      <c r="B28" s="8"/>
      <c r="C28" s="8"/>
      <c r="D28" s="8"/>
      <c r="E28" s="8"/>
      <c r="F28" s="8"/>
      <c r="G28" s="9"/>
      <c r="H28" s="8"/>
      <c r="I28" s="8"/>
      <c r="J28" s="8"/>
      <c r="K28" s="8"/>
      <c r="L28" s="8"/>
      <c r="M28" s="8"/>
      <c r="N28" s="8"/>
      <c r="O28" s="8"/>
    </row>
  </sheetData>
  <mergeCells count="23">
    <mergeCell ref="A27:L27"/>
    <mergeCell ref="K11:K12"/>
    <mergeCell ref="L11:L12"/>
    <mergeCell ref="C13:C22"/>
    <mergeCell ref="A23:E23"/>
    <mergeCell ref="A24:L24"/>
    <mergeCell ref="A25:L25"/>
    <mergeCell ref="A9:O9"/>
    <mergeCell ref="A10:A12"/>
    <mergeCell ref="B10:B12"/>
    <mergeCell ref="C10:C12"/>
    <mergeCell ref="D10:D12"/>
    <mergeCell ref="E10:E12"/>
    <mergeCell ref="F10:I10"/>
    <mergeCell ref="J10:L10"/>
    <mergeCell ref="F11:H11"/>
    <mergeCell ref="J11:J12"/>
    <mergeCell ref="A8:L8"/>
    <mergeCell ref="A3:L3"/>
    <mergeCell ref="A4:O4"/>
    <mergeCell ref="A5:L5"/>
    <mergeCell ref="A6:L6"/>
    <mergeCell ref="A7:L7"/>
  </mergeCells>
  <pageMargins left="0.31496062992125984" right="0.11811023622047245" top="0.74803149606299213" bottom="0.15748031496062992" header="0" footer="0"/>
  <pageSetup paperSize="9" scale="36" orientation="landscape" r:id="rId1"/>
  <colBreaks count="1" manualBreakCount="1">
    <brk id="12" max="16"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2</vt:i4>
      </vt:variant>
    </vt:vector>
  </HeadingPairs>
  <TitlesOfParts>
    <vt:vector size="4" baseType="lpstr">
      <vt:lpstr>Лист1</vt:lpstr>
      <vt:lpstr>Лист</vt:lpstr>
      <vt:lpstr>Лист!Область_печати</vt:lpstr>
      <vt:lpstr>Лист1!Область_печати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lastPrinted>2014-03-03T06:03:28Z</cp:lastPrinted>
  <dcterms:created xsi:type="dcterms:W3CDTF">2006-09-28T05:33:49Z</dcterms:created>
  <dcterms:modified xsi:type="dcterms:W3CDTF">2026-07-28T03:41:54Z</dcterms:modified>
</cp:coreProperties>
</file>