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hinaEA\Desktop\_Першина\КОНТРАКТЫ\безопасность\ИТОГ ИТОГ НМЦК И ТЗ\"/>
    </mc:Choice>
  </mc:AlternateContent>
  <bookViews>
    <workbookView xWindow="0" yWindow="0" windowWidth="28800" windowHeight="12300"/>
  </bookViews>
  <sheets>
    <sheet name="НМЦК" sheetId="3" r:id="rId1"/>
  </sheets>
  <calcPr calcId="162913"/>
</workbook>
</file>

<file path=xl/calcChain.xml><?xml version="1.0" encoding="utf-8"?>
<calcChain xmlns="http://schemas.openxmlformats.org/spreadsheetml/2006/main">
  <c r="K5" i="3" l="1"/>
  <c r="K4" i="3"/>
  <c r="I5" i="3"/>
  <c r="I4" i="3"/>
  <c r="H5" i="3"/>
  <c r="H4" i="3"/>
  <c r="K6" i="3" l="1"/>
  <c r="I8" i="3" s="1"/>
  <c r="J5" i="3"/>
  <c r="J4" i="3"/>
</calcChain>
</file>

<file path=xl/sharedStrings.xml><?xml version="1.0" encoding="utf-8"?>
<sst xmlns="http://schemas.openxmlformats.org/spreadsheetml/2006/main" count="20" uniqueCount="19">
  <si>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</si>
  <si>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</si>
  <si>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</si>
  <si>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</si>
  <si>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</si>
  <si>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рублей</t>
  </si>
  <si>
    <r>
      <rPr>
        <b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</si>
  <si>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 xml:space="preserve">Коэффициент вариации цены не превышает 33 %, т.о совокупность цен считается однородной </t>
  </si>
  <si>
    <t xml:space="preserve">Расчёт начальной (максимальной) цены контракта (Н(М)ЦК)
</t>
  </si>
  <si>
    <t>В результате проведенного расчета Н(М)ЦК контракта составляет:</t>
  </si>
  <si>
    <t>Итоговые суммы с учётом количества единиц товаров:</t>
  </si>
  <si>
    <t>Оценка однородности совокупности цен, используемых в расчете Н(М)ЦК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</si>
  <si>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                        </t>
    </r>
  </si>
  <si>
    <t xml:space="preserve">Средняя арифметическая цена за единицу     </t>
  </si>
  <si>
    <t xml:space="preserve">Коэффициент вариации цен </t>
  </si>
  <si>
    <t>Коммерческое предложение (руб./ед.изм.)</t>
  </si>
  <si>
    <t>усл</t>
  </si>
  <si>
    <t>Предварительное обследование. Выявление возможных каналов утечки информации, анализ разведдоступности автоматизированной системы</t>
  </si>
  <si>
    <t>Разработка проектов организационно - распорядительных документов (ОРД) на автоматизированную систему (включая Технический паспорт), в соответствии с требованиями руководящих документов ФСТЭК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</si>
</sst>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14" fontId="2" fillId="0" borderId="0" xfId="0" applyNumberFormat="1" applyFont="1" applyBorder="1" applyAlignment="1"/>
    <xf numFmtId="0" fontId="11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5" xfId="0" applyNumberFormat="1" applyFont="1" applyBorder="1"/>
    <xf numFmtId="0" fontId="13" fillId="0" borderId="5" xfId="0" applyFont="1" applyBorder="1"/>
    <xf numFmtId="3" fontId="1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0" fillId="0" borderId="0" xfId="0" applyBorder="1"/>
    <xf numFmtId="2" fontId="4" fillId="0" borderId="5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vertical="center"/>
    </xf>
    <xf numFmtId="2" fontId="14" fillId="0" borderId="6" xfId="0" applyNumberFormat="1" applyFont="1" applyBorder="1" applyAlignment="1">
      <alignment vertical="center"/>
    </xf>
    <xf numFmtId="2" fontId="14" fillId="0" borderId="10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2</xdr:row>
      <xdr:rowOff>209550</xdr:rowOff>
    </xdr:from>
    <xdr:to>
      <xdr:col>10</xdr:col>
      <xdr:colOff>1857375</xdr:colOff>
      <xdr:row>2</xdr:row>
      <xdr:rowOff>514350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228725"/>
          <a:ext cx="1485900" cy="304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90" zoomScaleNormal="90" workbookViewId="0">
      <selection activeCell="G7" sqref="G7"/>
    </sheetView>
  </sheetViews>
  <sheetFormatPr defaultRowHeight="15" x14ac:dyDescent="0.25"/>
  <cols>
    <col min="1" max="1" width="5.42578125" style="6" customWidth="1"/>
    <col min="2" max="2" width="49" style="11" customWidth="1"/>
    <col min="3" max="3" width="6.85546875" customWidth="1"/>
    <col min="4" max="4" width="10" style="12" customWidth="1"/>
    <col min="5" max="5" width="17.28515625" style="10" customWidth="1"/>
    <col min="6" max="6" width="16.140625" style="8" customWidth="1"/>
    <col min="7" max="7" width="16" style="8" customWidth="1"/>
    <col min="8" max="8" width="14.5703125" customWidth="1"/>
    <col min="9" max="9" width="12" customWidth="1"/>
    <col min="10" max="10" width="13.28515625" bestFit="1" customWidth="1"/>
    <col min="11" max="11" width="29.28515625" customWidth="1"/>
  </cols>
  <sheetData>
    <row r="1" spans="1:11" ht="49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0.75" customHeight="1" x14ac:dyDescent="0.25">
      <c r="A2" s="36" t="s">
        <v>0</v>
      </c>
      <c r="B2" s="36" t="s">
        <v>2</v>
      </c>
      <c r="C2" s="37" t="s">
        <v>1</v>
      </c>
      <c r="D2" s="37" t="s">
        <v>3</v>
      </c>
      <c r="E2" s="47" t="s">
        <v>15</v>
      </c>
      <c r="F2" s="48"/>
      <c r="G2" s="48"/>
      <c r="H2" s="39" t="s">
        <v>11</v>
      </c>
      <c r="I2" s="39"/>
      <c r="J2" s="39"/>
      <c r="K2" s="40" t="s">
        <v>12</v>
      </c>
    </row>
    <row r="3" spans="1:11" ht="60.75" customHeight="1" x14ac:dyDescent="0.25">
      <c r="A3" s="36"/>
      <c r="B3" s="37"/>
      <c r="C3" s="38"/>
      <c r="D3" s="38"/>
      <c r="E3" s="23">
        <v>1</v>
      </c>
      <c r="F3" s="24">
        <v>2</v>
      </c>
      <c r="G3" s="25">
        <v>3</v>
      </c>
      <c r="H3" s="13" t="s">
        <v>13</v>
      </c>
      <c r="I3" s="13" t="s">
        <v>4</v>
      </c>
      <c r="J3" s="1" t="s">
        <v>14</v>
      </c>
      <c r="K3" s="41"/>
    </row>
    <row r="4" spans="1:11" ht="90" customHeight="1" x14ac:dyDescent="0.25">
      <c r="A4" s="32">
        <v>1</v>
      </c>
      <c r="B4" s="34" t="s">
        <v>17</v>
      </c>
      <c r="C4" s="15" t="s">
        <v>16</v>
      </c>
      <c r="D4" s="21">
        <v>9</v>
      </c>
      <c r="E4" s="33">
        <v>20000</v>
      </c>
      <c r="F4" s="33">
        <v>24000</v>
      </c>
      <c r="G4" s="33">
        <v>25000</v>
      </c>
      <c r="H4" s="16">
        <f>AVERAGE(E4:G4)</f>
        <v>23000</v>
      </c>
      <c r="I4" s="17">
        <f>_xlfn.STDEV.P(E4:G4)</f>
        <v>2160.2468994692867</v>
      </c>
      <c r="J4" s="17">
        <f>I4/H4*100</f>
        <v>9.3923778237795084</v>
      </c>
      <c r="K4" s="16">
        <f>((D4/3)*(SUM(E4:G4)))</f>
        <v>207000</v>
      </c>
    </row>
    <row r="5" spans="1:11" ht="90" customHeight="1" x14ac:dyDescent="0.25">
      <c r="A5" s="32">
        <v>2</v>
      </c>
      <c r="B5" s="14" t="s">
        <v>18</v>
      </c>
      <c r="C5" s="15" t="s">
        <v>16</v>
      </c>
      <c r="D5" s="21">
        <v>9</v>
      </c>
      <c r="E5" s="33">
        <v>20000</v>
      </c>
      <c r="F5" s="33">
        <v>23000</v>
      </c>
      <c r="G5" s="33">
        <v>25000</v>
      </c>
      <c r="H5" s="16">
        <f>AVERAGE(E5:G5)</f>
        <v>22666.666666666668</v>
      </c>
      <c r="I5" s="17">
        <f>_xlfn.STDEV.P(E5:G5)</f>
        <v>2054.8046676563254</v>
      </c>
      <c r="J5" s="17">
        <f>I5/H5*100</f>
        <v>9.0653147102484937</v>
      </c>
      <c r="K5" s="16">
        <f>((D5/3)*(SUM(E5:G5)))</f>
        <v>204000</v>
      </c>
    </row>
    <row r="6" spans="1:11" ht="24.75" customHeight="1" x14ac:dyDescent="0.25">
      <c r="A6" s="18"/>
      <c r="B6" s="43" t="s">
        <v>10</v>
      </c>
      <c r="C6" s="44"/>
      <c r="D6" s="45"/>
      <c r="E6" s="29">
        <v>360000</v>
      </c>
      <c r="F6" s="30">
        <v>423000</v>
      </c>
      <c r="G6" s="31">
        <v>450000</v>
      </c>
      <c r="H6" s="19"/>
      <c r="I6" s="20"/>
      <c r="J6" s="20"/>
      <c r="K6" s="28">
        <f>SUM(K4:K5)</f>
        <v>411000</v>
      </c>
    </row>
    <row r="7" spans="1:11" ht="28.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15.75" customHeight="1" x14ac:dyDescent="0.25">
      <c r="A8" s="49" t="s">
        <v>9</v>
      </c>
      <c r="B8" s="49"/>
      <c r="C8" s="49"/>
      <c r="D8" s="49"/>
      <c r="E8" s="49"/>
      <c r="F8" s="49"/>
      <c r="G8" s="49"/>
      <c r="H8" s="49"/>
      <c r="I8" s="46">
        <f>K6</f>
        <v>411000</v>
      </c>
      <c r="J8" s="46"/>
      <c r="K8" s="3" t="s">
        <v>5</v>
      </c>
    </row>
    <row r="9" spans="1:11" ht="15.75" customHeight="1" x14ac:dyDescent="0.25">
      <c r="A9" s="49" t="s">
        <v>7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5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5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48.75" customHeight="1" x14ac:dyDescent="0.25">
      <c r="A12" s="42" t="s">
        <v>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24.75" customHeight="1" x14ac:dyDescent="0.25">
      <c r="A13" s="7"/>
      <c r="B13" s="9"/>
      <c r="C13" s="2"/>
      <c r="D13" s="2"/>
      <c r="E13" s="4"/>
      <c r="F13" s="5"/>
      <c r="G13"/>
    </row>
  </sheetData>
  <mergeCells count="13">
    <mergeCell ref="A12:K12"/>
    <mergeCell ref="B6:D6"/>
    <mergeCell ref="I8:J8"/>
    <mergeCell ref="E2:G2"/>
    <mergeCell ref="A8:H8"/>
    <mergeCell ref="A9:K9"/>
    <mergeCell ref="A1:K1"/>
    <mergeCell ref="A2:A3"/>
    <mergeCell ref="B2:B3"/>
    <mergeCell ref="C2:C3"/>
    <mergeCell ref="D2:D3"/>
    <mergeCell ref="H2:J2"/>
    <mergeCell ref="K2:K3"/>
  </mergeCells>
  <pageMargins left="0.70866141732283472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Першина Екатерина Александровна</cp:lastModifiedBy>
  <cp:lastPrinted>2022-02-25T07:09:10Z</cp:lastPrinted>
  <dcterms:created xsi:type="dcterms:W3CDTF">2014-01-15T18:15:09Z</dcterms:created>
  <dcterms:modified xsi:type="dcterms:W3CDTF">2026-06-26T06:08:58Z</dcterms:modified>
</cp:coreProperties>
</file>