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/>
  </bookViews>
  <sheets>
    <sheet name="посуда п4" sheetId="7" r:id="rId1"/>
  </sheets>
  <definedNames>
    <definedName name="_xlnm.Print_Area" localSheetId="0">'посуда п4'!$A$1:$AH$72</definedName>
  </definedNames>
  <calcPr calcId="125725"/>
</workbook>
</file>

<file path=xl/calcChain.xml><?xml version="1.0" encoding="utf-8"?>
<calcChain xmlns="http://schemas.openxmlformats.org/spreadsheetml/2006/main">
  <c r="K13" i="7"/>
  <c r="K14"/>
  <c r="K15"/>
  <c r="K16"/>
  <c r="K17"/>
  <c r="K18"/>
  <c r="K19"/>
  <c r="K20"/>
  <c r="K21"/>
  <c r="K22"/>
  <c r="K23"/>
  <c r="K24"/>
  <c r="K25"/>
  <c r="K12"/>
  <c r="H21" l="1"/>
  <c r="I21" s="1"/>
  <c r="J21" s="1"/>
  <c r="H22"/>
  <c r="I22" s="1"/>
  <c r="J22" s="1"/>
  <c r="H23"/>
  <c r="I23" s="1"/>
  <c r="J23" s="1"/>
  <c r="H25"/>
  <c r="I25" s="1"/>
  <c r="J25" s="1"/>
  <c r="H24"/>
  <c r="I24" s="1"/>
  <c r="J24" s="1"/>
  <c r="H20"/>
  <c r="I20" s="1"/>
  <c r="J20" s="1"/>
  <c r="H13"/>
  <c r="I13" s="1"/>
  <c r="J13" s="1"/>
  <c r="H14"/>
  <c r="I14" s="1"/>
  <c r="J14" s="1"/>
  <c r="H15"/>
  <c r="I15" s="1"/>
  <c r="J15" s="1"/>
  <c r="H16"/>
  <c r="I16" s="1"/>
  <c r="J16" s="1"/>
  <c r="H17"/>
  <c r="I17" s="1"/>
  <c r="J17" s="1"/>
  <c r="H18"/>
  <c r="I18" s="1"/>
  <c r="J18" s="1"/>
  <c r="H19"/>
  <c r="I19" s="1"/>
  <c r="J19" s="1"/>
  <c r="H12"/>
  <c r="I12" s="1"/>
  <c r="J12" s="1"/>
  <c r="K26" l="1"/>
  <c r="C39" s="1"/>
</calcChain>
</file>

<file path=xl/sharedStrings.xml><?xml version="1.0" encoding="utf-8"?>
<sst xmlns="http://schemas.openxmlformats.org/spreadsheetml/2006/main" count="45" uniqueCount="31">
  <si>
    <t>4) НМЦК по методу сопоставимых рыночных цен (анализа рынка):</t>
  </si>
  <si>
    <t>Т.к. коэффициент вариации не превышает 33%, следовательно совокупности значений, используемых при расчёте НМЦК, являются однородными.</t>
  </si>
  <si>
    <t>3) Коэффициент вариации:</t>
  </si>
  <si>
    <t>2) Среднее квадратичное отклонение:</t>
  </si>
  <si>
    <t>1)   Средняя арифметическая величина цены единицы товара:</t>
  </si>
  <si>
    <t>руб.</t>
  </si>
  <si>
    <t>%</t>
  </si>
  <si>
    <t>Кол-во</t>
  </si>
  <si>
    <t>Ед. измерения</t>
  </si>
  <si>
    <t>Наименование товара (услуги)</t>
  </si>
  <si>
    <t>№ п/п</t>
  </si>
  <si>
    <t>Определение НМЦК методом сопоставимых рыночных цен (анализа рынка).</t>
  </si>
  <si>
    <t>Обоснование начальной (максимальной) цены контракта</t>
  </si>
  <si>
    <t>шт</t>
  </si>
  <si>
    <t>ценовое предложение 1 (вх. №  от  )</t>
  </si>
  <si>
    <t>Ценовое предложение 2  (вх. № от )</t>
  </si>
  <si>
    <t>ценовое предложение 3 (вх.  от  )</t>
  </si>
  <si>
    <t>Бьянко плюс Салатник, опаловое стекло, 16,5, 400 мл</t>
  </si>
  <si>
    <t>Салатник, 13 см</t>
  </si>
  <si>
    <t>Венчик 30 см нерж, ПРОФИ</t>
  </si>
  <si>
    <t>Бьянко плюс Тарелка десертная, 19 см</t>
  </si>
  <si>
    <t>ПАБ кружка, 250мл</t>
  </si>
  <si>
    <t>Миска нерж., 5 л, 32 см, глубокая, дно 25 см</t>
  </si>
  <si>
    <t>Казан 8 л., алюм</t>
  </si>
  <si>
    <t>Половник сталь 60мл, профес.цельнотянутый</t>
  </si>
  <si>
    <t xml:space="preserve"> Ложка для соуса 50мл, нерж ручка 23 см, раб/часть 8,5*6 см</t>
  </si>
  <si>
    <t>Лопатка кулинарная нерж</t>
  </si>
  <si>
    <t>Сковорода черный гранит, 28 см, ст.крышка</t>
  </si>
  <si>
    <t>Доска разделочная 400*300*18 мм, № 3, с мет.руч.</t>
  </si>
  <si>
    <t>миска 3,5 л, нерж, глубокая сферическая, с меркой</t>
  </si>
  <si>
    <t>Кастрюля 22*19 см, 7 л со стекл. крышкой, индукция</t>
  </si>
</sst>
</file>

<file path=xl/styles.xml><?xml version="1.0" encoding="utf-8"?>
<styleSheet xmlns="http://schemas.openxmlformats.org/spreadsheetml/2006/main">
  <fonts count="17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1"/>
      <name val="PT Astra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2" fillId="0" borderId="0" xfId="0" applyFont="1" applyAlignment="1"/>
    <xf numFmtId="4" fontId="8" fillId="2" borderId="0" xfId="0" applyNumberFormat="1" applyFont="1" applyFill="1" applyBorder="1" applyAlignment="1">
      <alignment vertical="center" wrapText="1"/>
    </xf>
    <xf numFmtId="4" fontId="2" fillId="0" borderId="0" xfId="0" applyNumberFormat="1" applyFont="1" applyAlignment="1">
      <alignment horizontal="left"/>
    </xf>
    <xf numFmtId="4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textRotation="90" wrapText="1"/>
    </xf>
    <xf numFmtId="0" fontId="2" fillId="0" borderId="0" xfId="0" applyFont="1" applyFill="1"/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/>
    <xf numFmtId="2" fontId="2" fillId="0" borderId="2" xfId="0" applyNumberFormat="1" applyFont="1" applyBorder="1"/>
    <xf numFmtId="0" fontId="12" fillId="5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10" Type="http://schemas.openxmlformats.org/officeDocument/2006/relationships/oleObject" Target="../embeddings/oleObject8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tabSelected="1" view="pageBreakPreview" topLeftCell="A3" zoomScaleNormal="130" zoomScaleSheetLayoutView="100" workbookViewId="0">
      <selection activeCell="W12" sqref="W12:W40"/>
    </sheetView>
  </sheetViews>
  <sheetFormatPr defaultRowHeight="18.75"/>
  <cols>
    <col min="1" max="1" width="7.85546875" style="3" customWidth="1"/>
    <col min="2" max="2" width="36.7109375" style="1" customWidth="1"/>
    <col min="3" max="3" width="7.85546875" style="1" customWidth="1"/>
    <col min="4" max="4" width="7.42578125" style="1" customWidth="1"/>
    <col min="5" max="5" width="10.140625" style="1" customWidth="1"/>
    <col min="6" max="6" width="9.7109375" style="1" customWidth="1"/>
    <col min="7" max="7" width="10.28515625" style="1" customWidth="1"/>
    <col min="8" max="8" width="10.5703125" style="1" customWidth="1"/>
    <col min="9" max="9" width="8.5703125" style="1" customWidth="1"/>
    <col min="10" max="10" width="7.42578125" style="1" customWidth="1"/>
    <col min="11" max="11" width="14.28515625" style="1" customWidth="1"/>
    <col min="12" max="12" width="11.7109375" style="2" customWidth="1"/>
    <col min="13" max="13" width="21.28515625" style="1" customWidth="1"/>
    <col min="14" max="16384" width="9.140625" style="1"/>
  </cols>
  <sheetData>
    <row r="1" spans="1:23" hidden="1">
      <c r="A1" s="17"/>
      <c r="B1" s="2"/>
      <c r="C1" s="2"/>
      <c r="D1" s="2"/>
      <c r="E1" s="2"/>
      <c r="F1" s="2"/>
      <c r="G1" s="2"/>
      <c r="H1" s="2"/>
      <c r="I1" s="2"/>
      <c r="J1" s="2"/>
      <c r="K1" s="2"/>
    </row>
    <row r="2" spans="1:23" hidden="1">
      <c r="A2" s="1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23">
      <c r="A3" s="17"/>
      <c r="B3" s="2"/>
      <c r="C3" s="2"/>
      <c r="D3" s="2"/>
      <c r="E3" s="2"/>
      <c r="F3" s="2"/>
      <c r="G3" s="2"/>
      <c r="H3" s="2"/>
      <c r="I3" s="2"/>
      <c r="J3" s="2"/>
      <c r="K3" s="2"/>
    </row>
    <row r="4" spans="1:23" ht="19.5" customHeight="1">
      <c r="A4" s="61" t="s">
        <v>12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43"/>
      <c r="M4" s="42"/>
      <c r="N4" s="42"/>
      <c r="O4" s="42"/>
    </row>
    <row r="5" spans="1:23" ht="29.25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23" ht="18.7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39"/>
      <c r="M6" s="38"/>
      <c r="N6" s="38"/>
      <c r="O6" s="38"/>
    </row>
    <row r="7" spans="1:23">
      <c r="A7" s="41"/>
      <c r="B7" s="40"/>
      <c r="C7" s="40"/>
      <c r="D7" s="40"/>
      <c r="E7" s="40"/>
      <c r="F7" s="40"/>
      <c r="G7" s="40"/>
      <c r="H7" s="40"/>
      <c r="I7" s="40"/>
      <c r="J7" s="40"/>
      <c r="K7" s="40"/>
      <c r="L7" s="39"/>
      <c r="M7" s="38"/>
      <c r="N7" s="38"/>
      <c r="O7" s="38"/>
    </row>
    <row r="8" spans="1:23" ht="15.75" customHeight="1">
      <c r="A8" s="17"/>
      <c r="B8" s="62" t="s">
        <v>11</v>
      </c>
      <c r="C8" s="62"/>
      <c r="D8" s="62"/>
      <c r="E8" s="62"/>
      <c r="F8" s="62"/>
      <c r="G8" s="62"/>
      <c r="H8" s="62"/>
      <c r="I8" s="62"/>
      <c r="J8" s="62"/>
      <c r="K8" s="62"/>
      <c r="L8" s="39"/>
      <c r="M8" s="38"/>
      <c r="N8" s="38"/>
      <c r="O8" s="38"/>
    </row>
    <row r="9" spans="1:23" ht="41.25" customHeight="1">
      <c r="A9" s="17"/>
      <c r="B9" s="37"/>
      <c r="C9" s="2"/>
      <c r="D9" s="2"/>
      <c r="E9" s="2"/>
      <c r="F9" s="2"/>
      <c r="G9" s="2"/>
      <c r="H9" s="2"/>
      <c r="I9" s="2"/>
      <c r="J9" s="2"/>
      <c r="K9" s="2"/>
    </row>
    <row r="10" spans="1:23" ht="80.25" customHeight="1">
      <c r="A10" s="63" t="s">
        <v>10</v>
      </c>
      <c r="B10" s="63" t="s">
        <v>9</v>
      </c>
      <c r="C10" s="64" t="s">
        <v>8</v>
      </c>
      <c r="D10" s="64" t="s">
        <v>7</v>
      </c>
      <c r="E10" s="46" t="s">
        <v>14</v>
      </c>
      <c r="F10" s="46" t="s">
        <v>15</v>
      </c>
      <c r="G10" s="46" t="s">
        <v>16</v>
      </c>
      <c r="H10" s="36"/>
      <c r="I10" s="64"/>
      <c r="J10" s="36"/>
      <c r="K10" s="36"/>
      <c r="L10" s="26"/>
    </row>
    <row r="11" spans="1:23" ht="20.25" customHeight="1" thickBot="1">
      <c r="A11" s="63"/>
      <c r="B11" s="63"/>
      <c r="C11" s="64"/>
      <c r="D11" s="64"/>
      <c r="E11" s="65" t="s">
        <v>5</v>
      </c>
      <c r="F11" s="65"/>
      <c r="G11" s="65"/>
      <c r="H11" s="65"/>
      <c r="I11" s="64"/>
      <c r="J11" s="33" t="s">
        <v>6</v>
      </c>
      <c r="K11" s="33" t="s">
        <v>5</v>
      </c>
      <c r="L11" s="26"/>
    </row>
    <row r="12" spans="1:23" s="2" customFormat="1" ht="27" customHeight="1" thickBot="1">
      <c r="A12" s="35">
        <v>1</v>
      </c>
      <c r="B12" s="51" t="s">
        <v>17</v>
      </c>
      <c r="C12" s="34" t="s">
        <v>13</v>
      </c>
      <c r="D12" s="33">
        <v>60</v>
      </c>
      <c r="E12" s="47">
        <v>89</v>
      </c>
      <c r="F12" s="47">
        <v>203</v>
      </c>
      <c r="G12" s="47">
        <v>76.7</v>
      </c>
      <c r="H12" s="32">
        <f>ROUND((E12+F12+G12)/3,2)</f>
        <v>122.9</v>
      </c>
      <c r="I12" s="32">
        <f t="shared" ref="I12:I25" si="0">SQRT(((POWER((E12-H12),2))+(POWER((F12-H12),2))+(POWER((G12-H12),2)))/2)</f>
        <v>69.640720846355407</v>
      </c>
      <c r="J12" s="31">
        <f t="shared" ref="J12:J25" si="1">100*I12/H12</f>
        <v>56.664540965301384</v>
      </c>
      <c r="K12" s="30">
        <f>D12*E12</f>
        <v>5340</v>
      </c>
      <c r="L12" s="29"/>
      <c r="M12" s="48"/>
      <c r="W12" s="66">
        <v>216000</v>
      </c>
    </row>
    <row r="13" spans="1:23" s="2" customFormat="1" ht="22.5" customHeight="1" thickBot="1">
      <c r="A13" s="35">
        <v>2</v>
      </c>
      <c r="B13" s="51" t="s">
        <v>18</v>
      </c>
      <c r="C13" s="34" t="s">
        <v>13</v>
      </c>
      <c r="D13" s="33">
        <v>35</v>
      </c>
      <c r="E13" s="47">
        <v>67</v>
      </c>
      <c r="F13" s="47">
        <v>98</v>
      </c>
      <c r="G13" s="47">
        <v>125.4</v>
      </c>
      <c r="H13" s="32">
        <f t="shared" ref="H13:H25" si="2">ROUND((E13+F13+G13)/3,2)</f>
        <v>96.8</v>
      </c>
      <c r="I13" s="32">
        <f t="shared" si="0"/>
        <v>29.218487298284288</v>
      </c>
      <c r="J13" s="31">
        <f t="shared" si="1"/>
        <v>30.184387704839143</v>
      </c>
      <c r="K13" s="30">
        <f t="shared" ref="K13:K25" si="3">D13*E13</f>
        <v>2345</v>
      </c>
      <c r="L13" s="29"/>
      <c r="M13" s="48"/>
      <c r="W13" s="67">
        <v>72000</v>
      </c>
    </row>
    <row r="14" spans="1:23" s="2" customFormat="1" ht="22.5" customHeight="1" thickBot="1">
      <c r="A14" s="35">
        <v>3</v>
      </c>
      <c r="B14" s="51" t="s">
        <v>19</v>
      </c>
      <c r="C14" s="34" t="s">
        <v>13</v>
      </c>
      <c r="D14" s="33">
        <v>1</v>
      </c>
      <c r="E14" s="47">
        <v>375</v>
      </c>
      <c r="F14" s="47">
        <v>365</v>
      </c>
      <c r="G14" s="47"/>
      <c r="H14" s="32">
        <f t="shared" si="2"/>
        <v>246.67</v>
      </c>
      <c r="I14" s="32">
        <f t="shared" si="0"/>
        <v>213.67810685701986</v>
      </c>
      <c r="J14" s="31">
        <f t="shared" si="1"/>
        <v>86.625088927319837</v>
      </c>
      <c r="K14" s="30">
        <f t="shared" si="3"/>
        <v>375</v>
      </c>
      <c r="L14" s="29"/>
      <c r="M14" s="48"/>
      <c r="W14" s="67">
        <v>30000</v>
      </c>
    </row>
    <row r="15" spans="1:23" s="2" customFormat="1" ht="39" customHeight="1" thickBot="1">
      <c r="A15" s="35">
        <v>4</v>
      </c>
      <c r="B15" s="51" t="s">
        <v>20</v>
      </c>
      <c r="C15" s="34" t="s">
        <v>13</v>
      </c>
      <c r="D15" s="33">
        <v>70</v>
      </c>
      <c r="E15" s="47">
        <v>78</v>
      </c>
      <c r="F15" s="47">
        <v>101</v>
      </c>
      <c r="G15" s="47">
        <v>56.7</v>
      </c>
      <c r="H15" s="32">
        <f t="shared" si="2"/>
        <v>78.569999999999993</v>
      </c>
      <c r="I15" s="32">
        <f t="shared" si="0"/>
        <v>22.155436127506043</v>
      </c>
      <c r="J15" s="31">
        <f t="shared" si="1"/>
        <v>28.198340495743977</v>
      </c>
      <c r="K15" s="30">
        <f t="shared" si="3"/>
        <v>5460</v>
      </c>
      <c r="L15" s="29"/>
      <c r="M15" s="48"/>
      <c r="W15" s="67">
        <v>30000</v>
      </c>
    </row>
    <row r="16" spans="1:23" s="2" customFormat="1" ht="21" customHeight="1" thickBot="1">
      <c r="A16" s="35">
        <v>5</v>
      </c>
      <c r="B16" s="51" t="s">
        <v>21</v>
      </c>
      <c r="C16" s="34" t="s">
        <v>13</v>
      </c>
      <c r="D16" s="33">
        <v>20</v>
      </c>
      <c r="E16" s="49">
        <v>86</v>
      </c>
      <c r="F16" s="52">
        <v>100</v>
      </c>
      <c r="G16" s="49">
        <v>94.3</v>
      </c>
      <c r="H16" s="32">
        <f t="shared" si="2"/>
        <v>93.43</v>
      </c>
      <c r="I16" s="32">
        <f t="shared" si="0"/>
        <v>7.0401242886755915</v>
      </c>
      <c r="J16" s="31">
        <f t="shared" ref="J16:J18" si="4">100*I16/H16</f>
        <v>7.5351860094997232</v>
      </c>
      <c r="K16" s="30">
        <f t="shared" si="3"/>
        <v>1720</v>
      </c>
      <c r="L16" s="29"/>
      <c r="M16" s="48"/>
      <c r="W16" s="67">
        <v>1300000</v>
      </c>
    </row>
    <row r="17" spans="1:23" s="2" customFormat="1" ht="35.25" customHeight="1" thickBot="1">
      <c r="A17" s="35">
        <v>6</v>
      </c>
      <c r="B17" s="51" t="s">
        <v>22</v>
      </c>
      <c r="C17" s="34" t="s">
        <v>13</v>
      </c>
      <c r="D17" s="33">
        <v>3</v>
      </c>
      <c r="E17" s="49">
        <v>647</v>
      </c>
      <c r="F17" s="52">
        <v>456</v>
      </c>
      <c r="G17" s="49"/>
      <c r="H17" s="32">
        <f t="shared" si="2"/>
        <v>367.67</v>
      </c>
      <c r="I17" s="32">
        <f t="shared" si="0"/>
        <v>332.42192068213552</v>
      </c>
      <c r="J17" s="31">
        <f t="shared" ref="J17" si="5">100*I17/H17</f>
        <v>90.413120646812501</v>
      </c>
      <c r="K17" s="30">
        <f t="shared" si="3"/>
        <v>1941</v>
      </c>
      <c r="L17" s="29"/>
      <c r="M17" s="48"/>
      <c r="W17" s="67">
        <v>640000</v>
      </c>
    </row>
    <row r="18" spans="1:23" s="2" customFormat="1" ht="21" customHeight="1" thickBot="1">
      <c r="A18" s="35">
        <v>7</v>
      </c>
      <c r="B18" s="51" t="s">
        <v>23</v>
      </c>
      <c r="C18" s="34" t="s">
        <v>13</v>
      </c>
      <c r="D18" s="33">
        <v>4</v>
      </c>
      <c r="E18" s="49">
        <v>2625</v>
      </c>
      <c r="F18" s="52">
        <v>2352</v>
      </c>
      <c r="G18" s="49"/>
      <c r="H18" s="32">
        <f t="shared" si="2"/>
        <v>1659</v>
      </c>
      <c r="I18" s="32">
        <f t="shared" si="0"/>
        <v>1443.205806529339</v>
      </c>
      <c r="J18" s="31">
        <f t="shared" si="4"/>
        <v>86.992513955957762</v>
      </c>
      <c r="K18" s="30">
        <f t="shared" si="3"/>
        <v>10500</v>
      </c>
      <c r="L18" s="29"/>
      <c r="M18" s="48"/>
      <c r="W18" s="67">
        <v>72000</v>
      </c>
    </row>
    <row r="19" spans="1:23" s="2" customFormat="1" ht="39.75" customHeight="1" thickBot="1">
      <c r="A19" s="35">
        <v>8</v>
      </c>
      <c r="B19" s="51" t="s">
        <v>24</v>
      </c>
      <c r="C19" s="34" t="s">
        <v>13</v>
      </c>
      <c r="D19" s="33">
        <v>3</v>
      </c>
      <c r="E19" s="49">
        <v>256</v>
      </c>
      <c r="F19" s="52">
        <v>1104</v>
      </c>
      <c r="G19" s="49">
        <v>302.60000000000002</v>
      </c>
      <c r="H19" s="32">
        <f t="shared" si="2"/>
        <v>554.20000000000005</v>
      </c>
      <c r="I19" s="32">
        <f t="shared" si="0"/>
        <v>476.7105201272571</v>
      </c>
      <c r="J19" s="31">
        <f t="shared" ref="J19:J24" si="6">100*I19/H19</f>
        <v>86.017776998783305</v>
      </c>
      <c r="K19" s="30">
        <f t="shared" si="3"/>
        <v>768</v>
      </c>
      <c r="L19" s="29"/>
      <c r="M19" s="48"/>
      <c r="W19" s="67">
        <v>300000</v>
      </c>
    </row>
    <row r="20" spans="1:23" s="2" customFormat="1" ht="36.75" customHeight="1" thickBot="1">
      <c r="A20" s="35">
        <v>9</v>
      </c>
      <c r="B20" s="51" t="s">
        <v>25</v>
      </c>
      <c r="C20" s="34" t="s">
        <v>13</v>
      </c>
      <c r="D20" s="33">
        <v>1</v>
      </c>
      <c r="E20" s="50">
        <v>255</v>
      </c>
      <c r="F20" s="52">
        <v>241</v>
      </c>
      <c r="G20" s="50">
        <v>200.3</v>
      </c>
      <c r="H20" s="32">
        <f t="shared" ref="H20:H24" si="7">ROUND((E20+F20+G20)/3,2)</f>
        <v>232.1</v>
      </c>
      <c r="I20" s="32">
        <f t="shared" ref="I20:I24" si="8">SQRT(((POWER((E20-H20),2))+(POWER((F20-H20),2))+(POWER((G20-H20),2)))/2)</f>
        <v>28.415312773221405</v>
      </c>
      <c r="J20" s="31">
        <f t="shared" si="6"/>
        <v>12.242702616639985</v>
      </c>
      <c r="K20" s="30">
        <f t="shared" si="3"/>
        <v>255</v>
      </c>
      <c r="L20" s="29"/>
      <c r="M20" s="48"/>
      <c r="W20" s="67">
        <v>2800000</v>
      </c>
    </row>
    <row r="21" spans="1:23" s="2" customFormat="1" ht="21" customHeight="1" thickBot="1">
      <c r="A21" s="35">
        <v>10</v>
      </c>
      <c r="B21" s="51" t="s">
        <v>26</v>
      </c>
      <c r="C21" s="34" t="s">
        <v>13</v>
      </c>
      <c r="D21" s="33">
        <v>3</v>
      </c>
      <c r="E21" s="53">
        <v>257</v>
      </c>
      <c r="F21" s="52">
        <v>796</v>
      </c>
      <c r="G21" s="53"/>
      <c r="H21" s="32">
        <f t="shared" ref="H21" si="9">ROUND((E21+F21+G21)/3,2)</f>
        <v>351</v>
      </c>
      <c r="I21" s="32">
        <f t="shared" ref="I21" si="10">SQRT(((POWER((E21-H21),2))+(POWER((F21-H21),2))+(POWER((G21-H21),2)))/2)</f>
        <v>406.24007680188328</v>
      </c>
      <c r="J21" s="31">
        <f t="shared" ref="J21" si="11">100*I21/H21</f>
        <v>115.73791361877016</v>
      </c>
      <c r="K21" s="30">
        <f t="shared" si="3"/>
        <v>771</v>
      </c>
      <c r="L21" s="29"/>
      <c r="M21" s="48"/>
      <c r="W21" s="67">
        <v>630000</v>
      </c>
    </row>
    <row r="22" spans="1:23" s="2" customFormat="1" ht="38.25" customHeight="1" thickBot="1">
      <c r="A22" s="35">
        <v>11</v>
      </c>
      <c r="B22" s="51" t="s">
        <v>30</v>
      </c>
      <c r="C22" s="34" t="s">
        <v>13</v>
      </c>
      <c r="D22" s="33">
        <v>8</v>
      </c>
      <c r="E22" s="53">
        <v>1515</v>
      </c>
      <c r="F22" s="52">
        <v>2459</v>
      </c>
      <c r="G22" s="53"/>
      <c r="H22" s="32">
        <f t="shared" si="7"/>
        <v>1324.67</v>
      </c>
      <c r="I22" s="32">
        <f t="shared" si="8"/>
        <v>1240.5000335953241</v>
      </c>
      <c r="J22" s="31">
        <f t="shared" si="6"/>
        <v>93.645967191475918</v>
      </c>
      <c r="K22" s="30">
        <f t="shared" si="3"/>
        <v>12120</v>
      </c>
      <c r="L22" s="29"/>
      <c r="M22" s="48"/>
      <c r="W22" s="67">
        <v>12000</v>
      </c>
    </row>
    <row r="23" spans="1:23" s="2" customFormat="1" ht="21" customHeight="1" thickBot="1">
      <c r="A23" s="35">
        <v>12</v>
      </c>
      <c r="B23" s="51" t="s">
        <v>27</v>
      </c>
      <c r="C23" s="34" t="s">
        <v>13</v>
      </c>
      <c r="D23" s="33">
        <v>2</v>
      </c>
      <c r="E23" s="53">
        <v>2287</v>
      </c>
      <c r="F23" s="52">
        <v>3068</v>
      </c>
      <c r="G23" s="53"/>
      <c r="H23" s="32">
        <f t="shared" ref="H23" si="12">ROUND((E23+F23+G23)/3,2)</f>
        <v>1785</v>
      </c>
      <c r="I23" s="32">
        <f t="shared" ref="I23" si="13">SQRT(((POWER((E23-H23),2))+(POWER((F23-H23),2))+(POWER((G23-H23),2)))/2)</f>
        <v>1594.4149397192689</v>
      </c>
      <c r="J23" s="31">
        <f t="shared" ref="J23" si="14">100*I23/H23</f>
        <v>89.322965810603293</v>
      </c>
      <c r="K23" s="30">
        <f t="shared" si="3"/>
        <v>4574</v>
      </c>
      <c r="L23" s="29"/>
      <c r="M23" s="48"/>
      <c r="W23" s="67">
        <v>24000</v>
      </c>
    </row>
    <row r="24" spans="1:23" s="2" customFormat="1" ht="33" customHeight="1" thickBot="1">
      <c r="A24" s="35">
        <v>13</v>
      </c>
      <c r="B24" s="51" t="s">
        <v>28</v>
      </c>
      <c r="C24" s="34" t="s">
        <v>13</v>
      </c>
      <c r="D24" s="33">
        <v>5</v>
      </c>
      <c r="E24" s="53">
        <v>885</v>
      </c>
      <c r="F24" s="52">
        <v>769</v>
      </c>
      <c r="G24" s="53"/>
      <c r="H24" s="32">
        <f t="shared" si="7"/>
        <v>551.33000000000004</v>
      </c>
      <c r="I24" s="32">
        <f t="shared" si="8"/>
        <v>480.97851651607056</v>
      </c>
      <c r="J24" s="31">
        <f t="shared" si="6"/>
        <v>87.239677963482933</v>
      </c>
      <c r="K24" s="30">
        <f t="shared" si="3"/>
        <v>4425</v>
      </c>
      <c r="L24" s="29"/>
      <c r="M24" s="48"/>
      <c r="W24" s="68">
        <v>375000</v>
      </c>
    </row>
    <row r="25" spans="1:23" s="2" customFormat="1" ht="30" customHeight="1" thickBot="1">
      <c r="A25" s="35">
        <v>14</v>
      </c>
      <c r="B25" s="51" t="s">
        <v>29</v>
      </c>
      <c r="C25" s="34" t="s">
        <v>13</v>
      </c>
      <c r="D25" s="33">
        <v>5</v>
      </c>
      <c r="E25" s="47">
        <v>525</v>
      </c>
      <c r="F25" s="52"/>
      <c r="G25" s="47"/>
      <c r="H25" s="32">
        <f t="shared" si="2"/>
        <v>175</v>
      </c>
      <c r="I25" s="32">
        <f t="shared" si="0"/>
        <v>303.10889132455355</v>
      </c>
      <c r="J25" s="31">
        <f t="shared" si="1"/>
        <v>173.20508075688775</v>
      </c>
      <c r="K25" s="30">
        <f t="shared" si="3"/>
        <v>2625</v>
      </c>
      <c r="L25" s="29"/>
      <c r="M25" s="48"/>
      <c r="W25" s="68">
        <v>1300000</v>
      </c>
    </row>
    <row r="26" spans="1:23" ht="19.5" thickBot="1">
      <c r="A26" s="28"/>
      <c r="B26" s="26"/>
      <c r="C26" s="26"/>
      <c r="D26" s="27"/>
      <c r="E26" s="26">
        <v>53219</v>
      </c>
      <c r="F26" s="26">
        <v>71415</v>
      </c>
      <c r="G26" s="26">
        <v>15954.1</v>
      </c>
      <c r="H26" s="26"/>
      <c r="I26" s="32"/>
      <c r="J26" s="26"/>
      <c r="K26" s="25">
        <f>SUM(K12:K25)</f>
        <v>53219</v>
      </c>
      <c r="L26" s="23"/>
      <c r="W26" s="68">
        <v>375000</v>
      </c>
    </row>
    <row r="27" spans="1:23" ht="19.5" thickBot="1">
      <c r="A27" s="17"/>
      <c r="B27" s="2"/>
      <c r="C27" s="2"/>
      <c r="D27" s="22"/>
      <c r="F27" s="2"/>
      <c r="G27" s="2"/>
      <c r="H27" s="2"/>
      <c r="I27" s="2"/>
      <c r="J27" s="2"/>
      <c r="K27" s="24"/>
      <c r="W27" s="69">
        <v>216000</v>
      </c>
    </row>
    <row r="28" spans="1:23" ht="19.5" thickBot="1">
      <c r="A28" s="17"/>
      <c r="B28" s="55" t="s">
        <v>4</v>
      </c>
      <c r="C28" s="55"/>
      <c r="D28" s="55"/>
      <c r="E28" s="55"/>
      <c r="F28" s="55"/>
      <c r="G28" s="55"/>
      <c r="H28" s="55"/>
      <c r="I28" s="55"/>
      <c r="J28" s="55"/>
      <c r="K28" s="55"/>
      <c r="W28" s="69">
        <v>640000</v>
      </c>
    </row>
    <row r="29" spans="1:23" ht="19.5" thickBot="1">
      <c r="A29" s="17"/>
      <c r="B29" s="2"/>
      <c r="C29" s="2"/>
      <c r="D29" s="2"/>
      <c r="E29" s="2"/>
      <c r="F29" s="2"/>
      <c r="G29" s="2"/>
      <c r="H29" s="2"/>
      <c r="I29" s="2"/>
      <c r="J29" s="2"/>
      <c r="K29" s="2"/>
      <c r="W29" s="69">
        <v>72000</v>
      </c>
    </row>
    <row r="30" spans="1:23" ht="19.5" thickBot="1">
      <c r="A30" s="17"/>
      <c r="B30" s="2"/>
      <c r="C30" s="2"/>
      <c r="D30" s="2"/>
      <c r="E30" s="2"/>
      <c r="F30" s="2"/>
      <c r="G30" s="2"/>
      <c r="H30" s="2"/>
      <c r="I30" s="2"/>
      <c r="J30" s="2"/>
      <c r="K30" s="2"/>
      <c r="W30" s="70">
        <v>1300000</v>
      </c>
    </row>
    <row r="31" spans="1:23" ht="19.5" thickBot="1">
      <c r="A31" s="17"/>
      <c r="B31" s="55" t="s">
        <v>3</v>
      </c>
      <c r="C31" s="55"/>
      <c r="D31" s="55"/>
      <c r="E31" s="55"/>
      <c r="F31" s="55"/>
      <c r="G31" s="55"/>
      <c r="H31" s="55"/>
      <c r="I31" s="55"/>
      <c r="J31" s="55"/>
      <c r="K31" s="55"/>
      <c r="W31" s="71">
        <v>60000</v>
      </c>
    </row>
    <row r="32" spans="1:23" ht="19.5" thickBot="1">
      <c r="A32" s="17"/>
      <c r="B32" s="2"/>
      <c r="C32" s="2"/>
      <c r="D32" s="2"/>
      <c r="E32" s="2"/>
      <c r="F32" s="2"/>
      <c r="G32" s="2"/>
      <c r="H32" s="2"/>
      <c r="I32" s="2"/>
      <c r="J32" s="2"/>
      <c r="K32" s="2"/>
      <c r="W32" s="71">
        <v>700000</v>
      </c>
    </row>
    <row r="33" spans="1:23" ht="19.5" thickBot="1">
      <c r="A33" s="17"/>
      <c r="B33" s="2"/>
      <c r="C33" s="2"/>
      <c r="D33" s="2"/>
      <c r="E33" s="2"/>
      <c r="F33" s="2"/>
      <c r="G33" s="2"/>
      <c r="H33" s="2"/>
      <c r="I33" s="2"/>
      <c r="J33" s="16"/>
      <c r="K33" s="2"/>
      <c r="W33" s="71">
        <v>640000</v>
      </c>
    </row>
    <row r="34" spans="1:23" ht="19.5" thickBot="1">
      <c r="A34" s="17"/>
      <c r="B34" s="55" t="s">
        <v>2</v>
      </c>
      <c r="C34" s="55"/>
      <c r="D34" s="55"/>
      <c r="E34" s="55"/>
      <c r="F34" s="55"/>
      <c r="G34" s="55"/>
      <c r="H34" s="55"/>
      <c r="I34" s="55"/>
      <c r="J34" s="55"/>
      <c r="K34" s="55"/>
      <c r="W34" s="72">
        <v>375000</v>
      </c>
    </row>
    <row r="35" spans="1:23" ht="19.5" thickBot="1">
      <c r="A35" s="17"/>
      <c r="B35" s="2"/>
      <c r="C35" s="2"/>
      <c r="D35" s="2"/>
      <c r="E35" s="2"/>
      <c r="F35" s="2"/>
      <c r="G35" s="2"/>
      <c r="H35" s="2"/>
      <c r="I35" s="2"/>
      <c r="J35" s="2"/>
      <c r="K35" s="2"/>
      <c r="W35" s="73">
        <v>17500</v>
      </c>
    </row>
    <row r="36" spans="1:23" ht="19.5" thickBot="1">
      <c r="A36" s="17"/>
      <c r="B36" s="56" t="s">
        <v>1</v>
      </c>
      <c r="C36" s="56"/>
      <c r="D36" s="56"/>
      <c r="E36" s="56"/>
      <c r="F36" s="56"/>
      <c r="G36" s="56"/>
      <c r="H36" s="56"/>
      <c r="I36" s="56"/>
      <c r="J36" s="56"/>
      <c r="K36" s="56"/>
      <c r="W36" s="73">
        <v>92000</v>
      </c>
    </row>
    <row r="37" spans="1:23" ht="19.5" thickBot="1">
      <c r="A37" s="17"/>
      <c r="B37" s="22" t="s">
        <v>0</v>
      </c>
      <c r="C37" s="22"/>
      <c r="D37" s="22"/>
      <c r="E37" s="22"/>
      <c r="F37" s="22"/>
      <c r="G37" s="22"/>
      <c r="H37" s="22"/>
      <c r="I37" s="22"/>
      <c r="J37" s="22"/>
      <c r="K37" s="22"/>
      <c r="W37" s="73">
        <v>80500</v>
      </c>
    </row>
    <row r="38" spans="1:23" ht="19.5" thickBot="1">
      <c r="A38" s="17"/>
      <c r="B38" s="2"/>
      <c r="C38" s="2"/>
      <c r="D38" s="2"/>
      <c r="E38" s="2"/>
      <c r="F38" s="2"/>
      <c r="G38" s="2"/>
      <c r="H38" s="2"/>
      <c r="I38" s="2"/>
      <c r="J38" s="2"/>
      <c r="K38" s="2"/>
      <c r="W38" s="73">
        <v>438100</v>
      </c>
    </row>
    <row r="39" spans="1:23" ht="19.5" thickBot="1">
      <c r="A39" s="17"/>
      <c r="B39" s="2"/>
      <c r="C39" s="57">
        <f>K26</f>
        <v>53219</v>
      </c>
      <c r="D39" s="57"/>
      <c r="E39" s="2"/>
      <c r="F39" s="2"/>
      <c r="G39" s="2"/>
      <c r="H39" s="2"/>
      <c r="I39" s="2"/>
      <c r="J39" s="2"/>
      <c r="K39" s="2"/>
      <c r="W39" s="73">
        <v>142500</v>
      </c>
    </row>
    <row r="40" spans="1:23" ht="19.5" thickBot="1">
      <c r="A40" s="17"/>
      <c r="B40" s="2"/>
      <c r="C40" s="2"/>
      <c r="D40" s="2"/>
      <c r="E40" s="2"/>
      <c r="F40" s="2"/>
      <c r="G40" s="2"/>
      <c r="H40" s="2"/>
      <c r="I40" s="2"/>
      <c r="J40" s="2"/>
      <c r="K40" s="2"/>
      <c r="L40" s="13"/>
      <c r="W40" s="73">
        <v>48000</v>
      </c>
    </row>
    <row r="41" spans="1:23">
      <c r="A41" s="17"/>
      <c r="B41" s="44"/>
      <c r="C41" s="44"/>
      <c r="D41" s="44"/>
      <c r="E41" s="44"/>
      <c r="F41" s="44"/>
      <c r="G41" s="44"/>
      <c r="H41" s="44"/>
      <c r="I41" s="44"/>
      <c r="J41" s="44"/>
      <c r="K41" s="45"/>
      <c r="L41" s="13"/>
    </row>
    <row r="42" spans="1:23">
      <c r="A42" s="17"/>
      <c r="B42" s="58"/>
      <c r="C42" s="58"/>
      <c r="D42" s="58"/>
      <c r="E42" s="58"/>
      <c r="F42" s="21"/>
      <c r="G42" s="20"/>
      <c r="H42" s="20"/>
      <c r="I42" s="20"/>
      <c r="J42" s="20"/>
      <c r="K42" s="20"/>
      <c r="L42" s="13"/>
    </row>
    <row r="43" spans="1:23">
      <c r="A43" s="17"/>
      <c r="B43" s="58"/>
      <c r="C43" s="58"/>
      <c r="D43" s="58"/>
      <c r="E43" s="58"/>
      <c r="F43" s="21"/>
      <c r="G43" s="20"/>
      <c r="H43" s="20"/>
      <c r="I43" s="59"/>
      <c r="J43" s="60"/>
      <c r="K43" s="20"/>
      <c r="L43" s="13"/>
    </row>
    <row r="44" spans="1:23">
      <c r="A44" s="17"/>
      <c r="B44" s="21"/>
      <c r="C44" s="21"/>
      <c r="D44" s="21"/>
      <c r="E44" s="21"/>
      <c r="F44" s="21"/>
      <c r="G44" s="20"/>
      <c r="H44" s="20"/>
      <c r="I44" s="20"/>
      <c r="J44" s="20"/>
      <c r="K44" s="20"/>
      <c r="L44" s="13"/>
    </row>
    <row r="45" spans="1:23">
      <c r="A45" s="17"/>
      <c r="B45" s="21"/>
      <c r="C45" s="21"/>
      <c r="D45" s="21"/>
      <c r="E45" s="21"/>
      <c r="F45" s="21"/>
      <c r="G45" s="20"/>
      <c r="H45" s="20"/>
      <c r="I45" s="20"/>
      <c r="J45" s="20"/>
      <c r="K45" s="20"/>
      <c r="L45" s="13"/>
    </row>
    <row r="46" spans="1:23">
      <c r="A46" s="17"/>
      <c r="B46" s="21"/>
      <c r="C46" s="21"/>
      <c r="D46" s="21"/>
      <c r="E46" s="21"/>
      <c r="F46" s="21"/>
      <c r="G46" s="20"/>
      <c r="H46" s="20"/>
      <c r="I46" s="20"/>
      <c r="J46" s="20"/>
      <c r="K46" s="20"/>
      <c r="L46" s="13"/>
    </row>
    <row r="47" spans="1:23">
      <c r="A47" s="17"/>
      <c r="B47" s="54"/>
      <c r="C47" s="54"/>
      <c r="D47" s="54"/>
      <c r="E47" s="54"/>
      <c r="F47" s="2"/>
      <c r="G47" s="19"/>
      <c r="H47" s="19"/>
      <c r="I47" s="19"/>
      <c r="J47" s="19"/>
      <c r="K47" s="19"/>
      <c r="L47" s="13"/>
    </row>
    <row r="48" spans="1:23">
      <c r="A48" s="17"/>
      <c r="B48" s="54"/>
      <c r="C48" s="54"/>
      <c r="D48" s="54"/>
      <c r="E48" s="54"/>
      <c r="F48" s="2"/>
      <c r="G48" s="19"/>
      <c r="H48" s="19"/>
      <c r="I48" s="19"/>
      <c r="J48" s="19"/>
      <c r="K48" s="19"/>
      <c r="L48" s="13"/>
    </row>
    <row r="49" spans="1:15">
      <c r="A49" s="17"/>
      <c r="B49" s="54"/>
      <c r="C49" s="54"/>
      <c r="D49" s="54"/>
      <c r="E49" s="2"/>
      <c r="F49" s="2"/>
      <c r="G49" s="54"/>
      <c r="H49" s="54"/>
      <c r="I49" s="54"/>
      <c r="J49" s="54"/>
      <c r="K49" s="16"/>
      <c r="L49" s="13"/>
    </row>
    <row r="50" spans="1:15">
      <c r="A50" s="17"/>
      <c r="B50" s="18"/>
      <c r="C50" s="2"/>
      <c r="D50" s="2"/>
      <c r="E50" s="2"/>
      <c r="F50" s="2"/>
      <c r="G50" s="18"/>
      <c r="H50" s="2"/>
      <c r="I50" s="2"/>
      <c r="J50" s="2"/>
      <c r="K50" s="16"/>
      <c r="L50" s="13"/>
    </row>
    <row r="51" spans="1:15">
      <c r="A51" s="17"/>
      <c r="B51" s="2"/>
      <c r="C51" s="2"/>
      <c r="D51" s="2"/>
      <c r="E51" s="2"/>
      <c r="F51" s="2"/>
      <c r="G51" s="2"/>
      <c r="H51" s="2"/>
      <c r="I51" s="2"/>
      <c r="J51" s="2"/>
      <c r="K51" s="16"/>
      <c r="L51" s="13"/>
    </row>
    <row r="52" spans="1:15">
      <c r="C52" s="6"/>
      <c r="D52" s="15"/>
      <c r="E52" s="14"/>
      <c r="F52" s="14"/>
      <c r="G52" s="14"/>
      <c r="K52" s="10"/>
      <c r="L52" s="13"/>
    </row>
    <row r="53" spans="1:15">
      <c r="B53" s="11"/>
      <c r="C53" s="11"/>
      <c r="D53" s="8"/>
      <c r="K53" s="10"/>
      <c r="L53" s="13"/>
    </row>
    <row r="54" spans="1:15">
      <c r="B54" s="11"/>
      <c r="C54" s="11"/>
      <c r="D54" s="8"/>
      <c r="K54" s="10"/>
    </row>
    <row r="55" spans="1:15">
      <c r="A55" s="12"/>
      <c r="B55" s="11"/>
      <c r="C55" s="11"/>
      <c r="D55" s="8"/>
      <c r="K55" s="10"/>
    </row>
    <row r="56" spans="1:15" s="2" customFormat="1">
      <c r="A56" s="9"/>
      <c r="B56" s="1"/>
      <c r="C56" s="1"/>
      <c r="D56" s="1"/>
      <c r="E56" s="1"/>
      <c r="F56" s="1"/>
      <c r="G56" s="1"/>
      <c r="H56" s="1"/>
      <c r="I56" s="1"/>
      <c r="J56" s="1"/>
      <c r="K56" s="10"/>
      <c r="M56" s="1"/>
      <c r="N56" s="1"/>
      <c r="O56" s="1"/>
    </row>
    <row r="57" spans="1:15" s="2" customFormat="1">
      <c r="A57" s="9"/>
      <c r="B57" s="8"/>
      <c r="C57" s="8"/>
      <c r="D57" s="7"/>
      <c r="E57" s="1"/>
      <c r="F57" s="1"/>
      <c r="G57" s="1"/>
      <c r="H57" s="1"/>
      <c r="I57" s="1"/>
      <c r="J57" s="1"/>
      <c r="K57" s="10"/>
      <c r="M57" s="1"/>
      <c r="N57" s="1"/>
      <c r="O57" s="1"/>
    </row>
    <row r="58" spans="1:15" s="2" customFormat="1">
      <c r="A58" s="9"/>
      <c r="B58" s="8"/>
      <c r="C58" s="8"/>
      <c r="D58" s="7"/>
      <c r="E58" s="1"/>
      <c r="F58" s="1"/>
      <c r="G58" s="1"/>
      <c r="H58" s="1"/>
      <c r="I58" s="1"/>
      <c r="J58" s="1"/>
      <c r="K58" s="1"/>
      <c r="M58" s="1"/>
      <c r="N58" s="1"/>
      <c r="O58" s="1"/>
    </row>
    <row r="59" spans="1:15" s="2" customFormat="1">
      <c r="A59" s="3"/>
      <c r="B59" s="8"/>
      <c r="C59" s="8"/>
      <c r="D59" s="7"/>
      <c r="E59" s="1"/>
      <c r="F59" s="1"/>
      <c r="G59" s="1"/>
      <c r="H59" s="1"/>
      <c r="I59" s="1"/>
      <c r="J59" s="1"/>
      <c r="K59" s="1"/>
      <c r="M59" s="1"/>
      <c r="N59" s="1"/>
      <c r="O59" s="1"/>
    </row>
    <row r="60" spans="1:15" s="2" customFormat="1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M60" s="1"/>
      <c r="N60" s="1"/>
      <c r="O60" s="1"/>
    </row>
    <row r="61" spans="1:15" s="2" customFormat="1">
      <c r="A61" s="3"/>
      <c r="B61" s="1"/>
      <c r="C61" s="6"/>
      <c r="D61" s="1"/>
      <c r="E61" s="1"/>
      <c r="F61" s="1"/>
      <c r="G61" s="1"/>
      <c r="H61" s="1"/>
      <c r="I61" s="1"/>
      <c r="J61" s="1"/>
      <c r="K61" s="1"/>
      <c r="M61" s="1"/>
      <c r="N61" s="1"/>
      <c r="O61" s="1"/>
    </row>
    <row r="62" spans="1:15">
      <c r="A62" s="5"/>
    </row>
    <row r="63" spans="1:15" s="2" customFormat="1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M63" s="1"/>
      <c r="N63" s="1"/>
      <c r="O63" s="1"/>
    </row>
    <row r="64" spans="1:15">
      <c r="A64" s="4"/>
    </row>
  </sheetData>
  <sheetProtection selectLockedCells="1" selectUnlockedCells="1"/>
  <mergeCells count="20">
    <mergeCell ref="A4:K4"/>
    <mergeCell ref="A5:K5"/>
    <mergeCell ref="A6:K6"/>
    <mergeCell ref="B8:K8"/>
    <mergeCell ref="A10:A11"/>
    <mergeCell ref="B10:B11"/>
    <mergeCell ref="C10:C11"/>
    <mergeCell ref="D10:D11"/>
    <mergeCell ref="I10:I11"/>
    <mergeCell ref="E11:H11"/>
    <mergeCell ref="B47:E48"/>
    <mergeCell ref="B49:D49"/>
    <mergeCell ref="G49:J49"/>
    <mergeCell ref="B28:K28"/>
    <mergeCell ref="B31:K31"/>
    <mergeCell ref="B34:K34"/>
    <mergeCell ref="B36:K36"/>
    <mergeCell ref="C39:D39"/>
    <mergeCell ref="B42:E43"/>
    <mergeCell ref="I43:J43"/>
  </mergeCells>
  <pageMargins left="0.78740157480314965" right="0.39370078740157483" top="0.15748031496062992" bottom="0.39370078740157483" header="0.51181102362204722" footer="0.51181102362204722"/>
  <pageSetup paperSize="9" scale="36" firstPageNumber="0" orientation="landscape" r:id="rId1"/>
  <headerFooter alignWithMargins="0"/>
  <legacyDrawing r:id="rId2"/>
  <oleObjects>
    <oleObject progId="Microsoft Equation 3.0" shapeId="7169" r:id="rId3"/>
    <oleObject progId="Microsoft Equation 3.0" shapeId="7170" r:id="rId4"/>
    <oleObject progId="Microsoft Equation 3.0" shapeId="7171" r:id="rId5"/>
    <oleObject progId="Microsoft Equation 3.0" shapeId="7172" r:id="rId6"/>
    <oleObject progId="Microsoft Equation 3.0" shapeId="7173" r:id="rId7"/>
    <oleObject progId="Microsoft Equation 3.0" shapeId="7174" r:id="rId8"/>
    <oleObject progId="Microsoft Equation 3.0" shapeId="7175" r:id="rId9"/>
    <oleObject progId="Microsoft Equation 3.0" shapeId="7176" r:id="rId10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посуда п4</vt:lpstr>
      <vt:lpstr>'посуда п4'!Область_печати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ik29-iiho3</dc:creator>
  <cp:lastModifiedBy>user</cp:lastModifiedBy>
  <cp:lastPrinted>2026-02-18T01:11:46Z</cp:lastPrinted>
  <dcterms:created xsi:type="dcterms:W3CDTF">2024-09-13T04:51:39Z</dcterms:created>
  <dcterms:modified xsi:type="dcterms:W3CDTF">2026-08-11T05:51:52Z</dcterms:modified>
</cp:coreProperties>
</file>