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8\отдел госзакупок\ТОРГИ 2026\АД\п.4 ч.1 ст.93\23. Канц.товары\"/>
    </mc:Choice>
  </mc:AlternateContent>
  <xr:revisionPtr revIDLastSave="0" documentId="13_ncr:1_{977768EB-75FA-4E7A-A14C-F1725CB4596E}" xr6:coauthVersionLast="47" xr6:coauthVersionMax="47" xr10:uidLastSave="{00000000-0000-0000-0000-000000000000}"/>
  <bookViews>
    <workbookView xWindow="2340" yWindow="0" windowWidth="20130" windowHeight="19545" xr2:uid="{00000000-000D-0000-FFFF-FFFF00000000}"/>
  </bookViews>
  <sheets>
    <sheet name="Лист1" sheetId="1" r:id="rId1"/>
  </sheets>
  <definedNames>
    <definedName name="_xlnm.Print_Area" localSheetId="0">Лист1!$A$1:$K$12</definedName>
  </definedNames>
  <calcPr calcId="191029"/>
</workbook>
</file>

<file path=xl/calcChain.xml><?xml version="1.0" encoding="utf-8"?>
<calcChain xmlns="http://schemas.openxmlformats.org/spreadsheetml/2006/main">
  <c r="H7" i="1" l="1"/>
  <c r="K7" i="1" s="1"/>
  <c r="I7" i="1"/>
  <c r="J7" i="1" s="1"/>
  <c r="H8" i="1"/>
  <c r="K8" i="1" s="1"/>
  <c r="I8" i="1"/>
  <c r="J8" i="1" l="1"/>
  <c r="K9" i="1"/>
</calcChain>
</file>

<file path=xl/sharedStrings.xml><?xml version="1.0" encoding="utf-8"?>
<sst xmlns="http://schemas.openxmlformats.org/spreadsheetml/2006/main" count="26" uniqueCount="25">
  <si>
    <t>№</t>
  </si>
  <si>
    <t>Наименование предмета договора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</si>
  <si>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</si>
  <si>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</si>
  <si>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 xml:space="preserve">Средняя арифметическая цена за единицу     &lt;ц&gt; </t>
  </si>
  <si>
    <t>Среднее квадратичное отклонение</t>
  </si>
  <si>
    <t>Н(М)ЦК,  определяемая методом сопоставимых рыночных цен (анализа рынка)</t>
  </si>
  <si>
    <t>Единица измерения</t>
  </si>
  <si>
    <t>Количество</t>
  </si>
  <si>
    <r>
      <rPr>
        <b/>
        <sz val="8"/>
        <color indexed="8"/>
        <rFont val="Times New Roman"/>
        <family val="1"/>
        <charset val="204"/>
      </rPr>
      <t>Расчет Н(М)ЦК по формуле</t>
    </r>
    <r>
      <rPr>
        <sz val="8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ц  - цена единицы</t>
    </r>
  </si>
  <si>
    <r>
      <t xml:space="preserve">Коэффициент вариации цен V (%)           </t>
    </r>
    <r>
      <rPr>
        <i/>
        <sz val="8"/>
        <color indexed="8"/>
        <rFont val="Times New Roman"/>
        <family val="1"/>
        <charset val="204"/>
      </rPr>
      <t xml:space="preserve">         (не должен превышать 33%)</t>
    </r>
  </si>
  <si>
    <t>ИТОГО</t>
  </si>
  <si>
    <t xml:space="preserve">Расчет начальной (максимальной) цены контракта </t>
  </si>
  <si>
    <t>шт.</t>
  </si>
  <si>
    <t>Расчет составил Начальник организационного отдела</t>
  </si>
  <si>
    <t xml:space="preserve">М.И. Рамазанова </t>
  </si>
  <si>
    <t>В соответствии со статьей 22 Федерального закона от 05.04.2013 года № 44-ФЗ «О контрактной системе в сфере закупок товаров, работ, услуг для обеспечения государственных и муниципальных нужд» начальная (максимальная) цена контракта установлена посредством применения метода сопоставимых рыночных цен (анализ рынка) согласно Методическим рекомендациям Министерства экономического развития РФ (Приказ № 567 от 02.10.2013). Обоснование и расчет начальной (максимальной) цены контракта произведен на основании полученных ответов на запрос ценовой информации. Отправлено 12 запросов. Получено 3 коммерческих предложения.</t>
  </si>
  <si>
    <t>на поставку канцелярских товаров  для нужд ФГБВУ «Центррегионводхоз»</t>
  </si>
  <si>
    <t>Расшиватель для скоб</t>
  </si>
  <si>
    <t>Дырокол</t>
  </si>
  <si>
    <t>Дата составления таблицы 05.02.2026 г.</t>
  </si>
  <si>
    <t xml:space="preserve">Коммерческое предложение № 1 (вх.№ 30 -812  от 03.02.2026)  </t>
  </si>
  <si>
    <t>Коммерческое предложение № 2 (вх.№ 30 -810  от 03.02.2026)</t>
  </si>
  <si>
    <t>Коммерческое предложение № 3 (вх.№ 30 -813  от 03.02.2026)</t>
  </si>
  <si>
    <t xml:space="preserve">Итоговая сумма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</si>
</sst>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 applyAlignment="1">
      <alignment vertical="top"/>
    </xf>
    <xf numFmtId="0" fontId="7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2" fontId="5" fillId="2" borderId="0" xfId="0" applyNumberFormat="1" applyFont="1" applyFill="1" applyAlignment="1" applyProtection="1">
      <alignment horizontal="center" vertical="center"/>
      <protection locked="0"/>
    </xf>
    <xf numFmtId="2" fontId="8" fillId="2" borderId="0" xfId="0" applyNumberFormat="1" applyFont="1" applyFill="1" applyAlignment="1">
      <alignment horizontal="center" vertical="center" wrapText="1"/>
    </xf>
    <xf numFmtId="0" fontId="11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4" fontId="5" fillId="2" borderId="0" xfId="0" applyNumberFormat="1" applyFont="1" applyFill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0" xfId="0" applyFont="1"/>
    <xf numFmtId="0" fontId="13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2" fontId="5" fillId="0" borderId="1" xfId="0" applyNumberFormat="1" applyFont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4" fontId="12" fillId="0" borderId="6" xfId="0" applyNumberFormat="1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 applyProtection="1">
      <alignment horizontal="center" vertical="center"/>
      <protection locked="0"/>
    </xf>
    <xf numFmtId="2" fontId="12" fillId="2" borderId="1" xfId="0" applyNumberFormat="1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6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57150</xdr:colOff>
      <xdr:row>5</xdr:row>
      <xdr:rowOff>1323976</xdr:rowOff>
    </xdr:from>
    <xdr:to>
      <xdr:col>9</xdr:col>
      <xdr:colOff>895350</xdr:colOff>
      <xdr:row>5</xdr:row>
      <xdr:rowOff>1609639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05850" y="3286126"/>
          <a:ext cx="838200" cy="2856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84492</xdr:colOff>
      <xdr:row>5</xdr:row>
      <xdr:rowOff>1228501</xdr:rowOff>
    </xdr:from>
    <xdr:to>
      <xdr:col>8</xdr:col>
      <xdr:colOff>998892</xdr:colOff>
      <xdr:row>5</xdr:row>
      <xdr:rowOff>1670461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23542" y="3190651"/>
          <a:ext cx="914400" cy="441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165735</xdr:colOff>
      <xdr:row>5</xdr:row>
      <xdr:rowOff>1285875</xdr:rowOff>
    </xdr:from>
    <xdr:to>
      <xdr:col>10</xdr:col>
      <xdr:colOff>1689735</xdr:colOff>
      <xdr:row>5</xdr:row>
      <xdr:rowOff>1651635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728835" y="3248025"/>
          <a:ext cx="1524000" cy="365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tabSelected="1" workbookViewId="0">
      <selection activeCell="A9" sqref="A9"/>
    </sheetView>
  </sheetViews>
  <sheetFormatPr defaultColWidth="9.140625" defaultRowHeight="12.75" x14ac:dyDescent="0.2"/>
  <cols>
    <col min="1" max="1" width="2.85546875" style="1" customWidth="1"/>
    <col min="2" max="2" width="18.5703125" style="1" customWidth="1"/>
    <col min="3" max="3" width="6.85546875" style="1" bestFit="1" customWidth="1"/>
    <col min="4" max="4" width="6.5703125" style="1" bestFit="1" customWidth="1"/>
    <col min="5" max="5" width="13.85546875" style="1" customWidth="1"/>
    <col min="6" max="6" width="14" style="1" customWidth="1"/>
    <col min="7" max="8" width="14.28515625" style="1" customWidth="1"/>
    <col min="9" max="9" width="15.140625" style="1" customWidth="1"/>
    <col min="10" max="10" width="13.7109375" style="1" customWidth="1"/>
    <col min="11" max="11" width="27.42578125" style="1" customWidth="1"/>
    <col min="12" max="12" width="11.5703125" style="1" hidden="1" customWidth="1"/>
    <col min="13" max="13" width="17.5703125" style="1" customWidth="1"/>
    <col min="14" max="14" width="0.42578125" style="1" customWidth="1"/>
    <col min="15" max="19" width="9.140625" style="1"/>
    <col min="20" max="20" width="12" style="1" bestFit="1" customWidth="1"/>
    <col min="21" max="16384" width="9.140625" style="1"/>
  </cols>
  <sheetData>
    <row r="1" spans="1:14" ht="12" customHeight="1" x14ac:dyDescent="0.2">
      <c r="A1" s="37" t="s">
        <v>12</v>
      </c>
      <c r="B1" s="37"/>
      <c r="C1" s="37"/>
      <c r="D1" s="37"/>
      <c r="E1" s="37"/>
      <c r="F1" s="37"/>
      <c r="G1" s="37"/>
      <c r="H1" s="37"/>
      <c r="I1" s="37"/>
      <c r="J1" s="37"/>
      <c r="K1" s="37"/>
      <c r="M1" s="32"/>
      <c r="N1" s="32"/>
    </row>
    <row r="2" spans="1:14" ht="15.75" customHeight="1" x14ac:dyDescent="0.3">
      <c r="A2" s="37" t="s">
        <v>17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2"/>
      <c r="M2" s="33"/>
      <c r="N2" s="33"/>
    </row>
    <row r="3" spans="1:14" ht="45" customHeight="1" x14ac:dyDescent="0.2">
      <c r="A3" s="38" t="s">
        <v>16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6"/>
      <c r="M3" s="6"/>
      <c r="N3" s="6"/>
    </row>
    <row r="4" spans="1:14" ht="15" customHeigh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6"/>
      <c r="M4" s="6"/>
      <c r="N4" s="6"/>
    </row>
    <row r="5" spans="1:14" ht="31.5" x14ac:dyDescent="0.2">
      <c r="A5" s="34" t="s">
        <v>0</v>
      </c>
      <c r="B5" s="34" t="s">
        <v>1</v>
      </c>
      <c r="C5" s="35" t="s">
        <v>7</v>
      </c>
      <c r="D5" s="35" t="s">
        <v>8</v>
      </c>
      <c r="E5" s="34" t="s">
        <v>2</v>
      </c>
      <c r="F5" s="34"/>
      <c r="G5" s="34"/>
      <c r="H5" s="36" t="s">
        <v>3</v>
      </c>
      <c r="I5" s="36"/>
      <c r="J5" s="36"/>
      <c r="K5" s="7" t="s">
        <v>6</v>
      </c>
      <c r="L5" s="3"/>
      <c r="M5" s="3"/>
      <c r="N5" s="3"/>
    </row>
    <row r="6" spans="1:14" ht="155.25" customHeight="1" x14ac:dyDescent="0.2">
      <c r="A6" s="34"/>
      <c r="B6" s="34"/>
      <c r="C6" s="35"/>
      <c r="D6" s="35"/>
      <c r="E6" s="21" t="s">
        <v>21</v>
      </c>
      <c r="F6" s="23" t="s">
        <v>22</v>
      </c>
      <c r="G6" s="23" t="s">
        <v>23</v>
      </c>
      <c r="H6" s="8" t="s">
        <v>4</v>
      </c>
      <c r="I6" s="7" t="s">
        <v>5</v>
      </c>
      <c r="J6" s="7" t="s">
        <v>10</v>
      </c>
      <c r="K6" s="9" t="s">
        <v>9</v>
      </c>
      <c r="L6" s="4"/>
      <c r="M6" s="4"/>
      <c r="N6" s="4"/>
    </row>
    <row r="7" spans="1:14" x14ac:dyDescent="0.2">
      <c r="A7" s="25">
        <v>1</v>
      </c>
      <c r="B7" s="28" t="s">
        <v>18</v>
      </c>
      <c r="C7" s="26" t="s">
        <v>13</v>
      </c>
      <c r="D7" s="24">
        <v>11</v>
      </c>
      <c r="E7" s="39">
        <v>106</v>
      </c>
      <c r="F7" s="40">
        <v>106</v>
      </c>
      <c r="G7" s="41">
        <v>110</v>
      </c>
      <c r="H7" s="42">
        <f t="shared" ref="H7:H8" si="0">ROUND((SUM(E7:G7)/3),2)</f>
        <v>107.33</v>
      </c>
      <c r="I7" s="43">
        <f t="shared" ref="I7:I8" si="1">STDEV(E7:G7)</f>
        <v>2.3094010767585034</v>
      </c>
      <c r="J7" s="43">
        <f t="shared" ref="J7:J8" si="2">I7/H7*100</f>
        <v>2.1516827324685579</v>
      </c>
      <c r="K7" s="42">
        <f t="shared" ref="K7:K8" si="3">D7*H7</f>
        <v>1180.6299999999999</v>
      </c>
      <c r="L7" s="4"/>
      <c r="M7" s="4"/>
      <c r="N7" s="4"/>
    </row>
    <row r="8" spans="1:14" x14ac:dyDescent="0.2">
      <c r="A8" s="25">
        <v>2</v>
      </c>
      <c r="B8" s="28" t="s">
        <v>19</v>
      </c>
      <c r="C8" s="26" t="s">
        <v>13</v>
      </c>
      <c r="D8" s="24">
        <v>5</v>
      </c>
      <c r="E8" s="39">
        <v>241.52</v>
      </c>
      <c r="F8" s="40">
        <v>242</v>
      </c>
      <c r="G8" s="41">
        <v>265</v>
      </c>
      <c r="H8" s="42">
        <f t="shared" si="0"/>
        <v>249.51</v>
      </c>
      <c r="I8" s="43">
        <f t="shared" si="1"/>
        <v>13.419766515604259</v>
      </c>
      <c r="J8" s="43">
        <f t="shared" si="2"/>
        <v>5.3784483650371762</v>
      </c>
      <c r="K8" s="42">
        <f t="shared" si="3"/>
        <v>1247.55</v>
      </c>
      <c r="L8" s="4"/>
      <c r="M8" s="4"/>
      <c r="N8" s="4"/>
    </row>
    <row r="9" spans="1:14" x14ac:dyDescent="0.2">
      <c r="A9" s="8"/>
      <c r="B9" s="11" t="s">
        <v>24</v>
      </c>
      <c r="C9" s="10"/>
      <c r="D9" s="27"/>
      <c r="E9" s="44"/>
      <c r="F9" s="44"/>
      <c r="G9" s="44"/>
      <c r="H9" s="45"/>
      <c r="I9" s="30" t="s">
        <v>11</v>
      </c>
      <c r="J9" s="31"/>
      <c r="K9" s="46">
        <f>SUM(K7:K8)</f>
        <v>2428.1799999999998</v>
      </c>
    </row>
    <row r="10" spans="1:14" ht="26.25" customHeight="1" x14ac:dyDescent="0.2">
      <c r="A10" s="5"/>
      <c r="B10" s="14"/>
      <c r="C10" s="15"/>
      <c r="D10" s="15"/>
      <c r="E10" s="16"/>
      <c r="F10" s="16"/>
      <c r="G10" s="16"/>
      <c r="H10" s="17"/>
      <c r="I10" s="18"/>
      <c r="J10" s="19"/>
      <c r="K10" s="20"/>
    </row>
    <row r="11" spans="1:14" ht="12.75" customHeight="1" x14ac:dyDescent="0.2">
      <c r="A11" s="5"/>
      <c r="B11" s="29" t="s">
        <v>14</v>
      </c>
      <c r="C11" s="29"/>
      <c r="D11" s="29"/>
      <c r="E11" s="29"/>
      <c r="F11" s="29"/>
      <c r="G11" s="12"/>
      <c r="H11" s="13"/>
      <c r="I11" s="12"/>
      <c r="J11" s="12"/>
      <c r="K11" s="12" t="s">
        <v>15</v>
      </c>
    </row>
    <row r="12" spans="1:14" ht="18" customHeight="1" x14ac:dyDescent="0.2">
      <c r="A12" s="4"/>
      <c r="B12" s="22" t="s">
        <v>20</v>
      </c>
      <c r="C12" s="12"/>
      <c r="D12" s="12"/>
      <c r="E12" s="12"/>
      <c r="F12" s="12"/>
      <c r="G12" s="12"/>
      <c r="H12" s="12"/>
      <c r="I12" s="12"/>
      <c r="J12" s="4"/>
      <c r="K12" s="4"/>
    </row>
  </sheetData>
  <mergeCells count="13">
    <mergeCell ref="B11:F11"/>
    <mergeCell ref="I9:J9"/>
    <mergeCell ref="M1:N1"/>
    <mergeCell ref="M2:N2"/>
    <mergeCell ref="A5:A6"/>
    <mergeCell ref="B5:B6"/>
    <mergeCell ref="C5:C6"/>
    <mergeCell ref="D5:D6"/>
    <mergeCell ref="E5:G5"/>
    <mergeCell ref="H5:J5"/>
    <mergeCell ref="A1:K1"/>
    <mergeCell ref="A3:K3"/>
    <mergeCell ref="A2:K2"/>
  </mergeCells>
  <pageMargins left="0.11811023622047245" right="0" top="0.15748031496062992" bottom="0.15748031496062992" header="0.31496062992125984" footer="0.31496062992125984"/>
  <pageSetup paperSize="9" scale="84" orientation="landscape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</dc:creator>
  <cp:lastModifiedBy>Екатерина Васильевна Коновалова</cp:lastModifiedBy>
  <cp:lastPrinted>2025-10-14T06:50:39Z</cp:lastPrinted>
  <dcterms:created xsi:type="dcterms:W3CDTF">2017-04-14T06:29:09Z</dcterms:created>
  <dcterms:modified xsi:type="dcterms:W3CDTF">2026-06-30T14:40:58Z</dcterms:modified>
</cp:coreProperties>
</file>