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на 1 ед" sheetId="1" state="visible" r:id="rId1"/>
  </sheets>
  <calcPr/>
</workbook>
</file>

<file path=xl/sharedStrings.xml><?xml version="1.0" encoding="utf-8"?>
<sst xmlns="http://schemas.openxmlformats.org/spreadsheetml/2006/main" count="27" uniqueCount="27">
  <si>
    <t xml:space="preserve">Предмет контракта</t>
  </si>
  <si>
    <t xml:space="preserve">Поставка комплектующих и запасных частей для серверного оборудования (жесткие диски)</t>
  </si>
  <si>
    <t xml:space="preserve">Валюта контракта</t>
  </si>
  <si>
    <t xml:space="preserve">Российский рубль</t>
  </si>
  <si>
    <t xml:space="preserve">Наименование товара</t>
  </si>
  <si>
    <t xml:space="preserve">Единица измерения</t>
  </si>
  <si>
    <t>Количество</t>
  </si>
  <si>
    <t xml:space="preserve">Источники информации и цена за единицу, руб.</t>
  </si>
  <si>
    <t xml:space="preserve">Однородность совокупности значений выявленных цен, используемых в расчете НМЦК</t>
  </si>
  <si>
    <r>
      <rPr>
        <b/>
        <sz val="10"/>
        <rFont val="Times New Roman"/>
      </rPr>
      <t xml:space="preserve">Расчет Н(М)ЦК по формуле
</t>
    </r>
    <r>
      <rPr>
        <sz val="10"/>
        <rFont val="Times New Roman"/>
      </rPr>
  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   ц  - цена единицы</t>
    </r>
  </si>
  <si>
    <t xml:space="preserve">Источник № 1,
вх. № Вхд-04376/26 от 12.02.2026</t>
  </si>
  <si>
    <t xml:space="preserve">Источник № 2,
вх. № Вхд-04379/26 от 12.02.2026</t>
  </si>
  <si>
    <t xml:space="preserve">Источник № 3,
вх. № Вхд-04381/26 от 12.02.2026</t>
  </si>
  <si>
    <t xml:space="preserve">Средняя арифметическая цена за единицу &lt;ц&gt; </t>
  </si>
  <si>
    <t xml:space="preserve">Среднее квадратичное отклонение</t>
  </si>
  <si>
    <r>
      <t xml:space="preserve">коэффициент вариации цен V (%) </t>
    </r>
    <r>
      <rPr>
        <i/>
        <sz val="10"/>
        <rFont val="Times New Roman"/>
      </rPr>
      <t xml:space="preserve">(не должен превышать 33%)</t>
    </r>
  </si>
  <si>
    <t xml:space="preserve">Цена за ед., руб.</t>
  </si>
  <si>
    <t xml:space="preserve">Серверный SSD Intel D3-S4510 Series 960 ГБ [SSDSC2KB960G801] (TBW 3500 ТБ)</t>
  </si>
  <si>
    <t>штука</t>
  </si>
  <si>
    <t>-</t>
  </si>
  <si>
    <t xml:space="preserve">Поставка комплектующих и запасных частей для серверного оборудования (жесткие диски):</t>
  </si>
  <si>
    <t xml:space="preserve">Коэффициент вариации цены не превышает 33%, таким образом, совокупность значений, используемых в расчете, при определении НМЦК является однородной.</t>
  </si>
  <si>
    <t xml:space="preserve">Начальная (максимальная) цена контракта рассчитана методом сопоставимых рыночных цен (анализа рынка) согласно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Министерства экономического развития Российской Федерации от 2.10.2013 г. №567 исходя из информации, полученной путем запроса ценовых предложений.</t>
  </si>
  <si>
    <r>
      <t xml:space="preserve">С учетом предельных объемов бюджетных ассигнований на реализацию данного мероприятия, а также установленных в ГИИС ЭБ правил округления, </t>
    </r>
    <r>
      <rPr>
        <b/>
        <sz val="14"/>
        <rFont val="Times New Roman"/>
      </rPr>
      <t xml:space="preserve">НМЦК составляет 150 000</t>
    </r>
    <r>
      <rPr>
        <b/>
        <sz val="14"/>
        <color theme="1"/>
        <rFont val="Times New Roman"/>
      </rPr>
      <t xml:space="preserve"> рублей 00 копеек.</t>
    </r>
  </si>
  <si>
    <t xml:space="preserve">Заместитель начальника отдела эксплуатации информационных систем, технических средств и каналов связи</t>
  </si>
  <si>
    <t xml:space="preserve">Килин А.А.</t>
  </si>
  <si>
    <t xml:space="preserve">Управления Федеральной службы государственной регистрации, кадастра и картографии по Приморскому краю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</si>
</sst>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1.000000"/>
      <color theme="1"/>
      <name val="Calibri"/>
      <scheme val="minor"/>
    </font>
    <font>
      <sz val="11.000000"/>
      <color theme="1"/>
      <name val="Cambria"/>
      <scheme val="major"/>
    </font>
    <font>
      <sz val="12.000000"/>
      <color rgb="FF00000A"/>
      <name val="Times New Roman"/>
    </font>
    <font>
      <b/>
      <sz val="12.000000"/>
      <color theme="1"/>
      <name val="Times New Roman"/>
    </font>
    <font>
      <b/>
      <sz val="12.000000"/>
      <name val="Times New Roman"/>
    </font>
    <font>
      <b/>
      <sz val="10.000000"/>
      <name val="Times New Roman"/>
    </font>
    <font>
      <sz val="10.000000"/>
      <name val="Times New Roman"/>
    </font>
    <font>
      <b/>
      <sz val="11.000000"/>
      <name val="Times New Roman"/>
    </font>
    <font>
      <sz val="12.000000"/>
      <color theme="1"/>
      <name val="Times New Roman"/>
    </font>
    <font>
      <sz val="13.000000"/>
      <color theme="1"/>
      <name val="Times New Roman"/>
    </font>
    <font>
      <b/>
      <sz val="13.000000"/>
      <color theme="1"/>
      <name val="Times New Roman"/>
    </font>
    <font>
      <b/>
      <sz val="14.000000"/>
      <color theme="1"/>
      <name val="Times New Roman"/>
    </font>
    <font>
      <sz val="11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0" numFmtId="0" xfId="0" applyAlignment="1">
      <alignment wrapText="1"/>
    </xf>
    <xf fontId="1" fillId="0" borderId="0" numFmtId="0" xfId="0" applyFont="1" applyAlignment="1">
      <alignment wrapText="1"/>
    </xf>
    <xf fontId="0" fillId="0" borderId="0" numFmtId="0" xfId="0" applyAlignment="1">
      <alignment horizontal="center" vertical="center" wrapText="1"/>
    </xf>
    <xf fontId="2" fillId="0" borderId="1" numFmtId="0" xfId="0" applyFont="1" applyBorder="1" applyAlignment="1">
      <alignment horizontal="left" vertical="center" wrapText="1"/>
    </xf>
    <xf fontId="2" fillId="0" borderId="2" numFmtId="0" xfId="0" applyFont="1" applyBorder="1" applyAlignment="1">
      <alignment horizontal="left" vertical="center" wrapText="1"/>
    </xf>
    <xf fontId="2" fillId="0" borderId="3" numFmtId="0" xfId="0" applyFont="1" applyBorder="1" applyAlignment="1">
      <alignment horizontal="left" vertical="center" wrapText="1"/>
    </xf>
    <xf fontId="2" fillId="0" borderId="4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left" vertical="center" wrapText="1"/>
    </xf>
    <xf fontId="3" fillId="0" borderId="6" numFmtId="0" xfId="0" applyFont="1" applyBorder="1" applyAlignment="1">
      <alignment horizontal="center" vertical="center" wrapText="1"/>
    </xf>
    <xf fontId="4" fillId="0" borderId="6" numFmtId="49" xfId="0" applyNumberFormat="1" applyFont="1" applyBorder="1" applyAlignment="1">
      <alignment horizontal="center" textRotation="90" vertical="center" wrapText="1"/>
    </xf>
    <xf fontId="4" fillId="0" borderId="7" numFmtId="49" xfId="0" applyNumberFormat="1" applyFont="1" applyBorder="1" applyAlignment="1">
      <alignment horizontal="center" vertical="center" wrapText="1"/>
    </xf>
    <xf fontId="4" fillId="0" borderId="8" numFmtId="49" xfId="0" applyNumberFormat="1" applyFont="1" applyBorder="1" applyAlignment="1">
      <alignment horizontal="center" vertical="center" wrapText="1"/>
    </xf>
    <xf fontId="5" fillId="0" borderId="9" numFmtId="2" xfId="0" applyNumberFormat="1" applyFont="1" applyBorder="1" applyAlignment="1">
      <alignment horizontal="center" vertical="top" wrapText="1"/>
    </xf>
    <xf fontId="6" fillId="0" borderId="6" numFmtId="0" xfId="0" applyFont="1" applyBorder="1" applyAlignment="1">
      <alignment horizontal="center" vertical="top" wrapText="1"/>
    </xf>
    <xf fontId="3" fillId="0" borderId="10" numFmtId="0" xfId="0" applyFont="1" applyBorder="1" applyAlignment="1">
      <alignment horizontal="center" vertical="center" wrapText="1"/>
    </xf>
    <xf fontId="4" fillId="0" borderId="10" numFmtId="49" xfId="0" applyNumberFormat="1" applyFont="1" applyBorder="1" applyAlignment="1">
      <alignment horizontal="center" textRotation="90" vertical="center" wrapText="1"/>
    </xf>
    <xf fontId="7" fillId="0" borderId="7" numFmtId="49" xfId="0" applyNumberFormat="1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top" wrapText="1"/>
    </xf>
    <xf fontId="6" fillId="0" borderId="10" numFmtId="0" xfId="0" applyFont="1" applyBorder="1" applyAlignment="1">
      <alignment horizontal="center" vertical="top" wrapText="1"/>
    </xf>
    <xf fontId="3" fillId="0" borderId="1" numFmtId="0" xfId="0" applyFont="1" applyBorder="1" applyAlignment="1">
      <alignment horizontal="center" vertical="center" wrapText="1"/>
    </xf>
    <xf fontId="4" fillId="0" borderId="1" numFmtId="49" xfId="0" applyNumberFormat="1" applyFont="1" applyBorder="1" applyAlignment="1">
      <alignment horizontal="center" textRotation="90" vertical="center" wrapText="1"/>
    </xf>
    <xf fontId="7" fillId="0" borderId="9" numFmtId="49" xfId="0" applyNumberFormat="1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vertical="top" wrapText="1"/>
    </xf>
    <xf fontId="6" fillId="0" borderId="1" numFmtId="0" xfId="0" applyFont="1" applyBorder="1" applyAlignment="1">
      <alignment horizontal="center" vertical="top" wrapText="1"/>
    </xf>
    <xf fontId="2" fillId="0" borderId="9" numFmtId="0" xfId="0" applyFont="1" applyBorder="1" applyAlignment="1">
      <alignment horizontal="left" vertical="center" wrapText="1"/>
    </xf>
    <xf fontId="8" fillId="0" borderId="11" numFmtId="0" xfId="0" applyFont="1" applyBorder="1" applyAlignment="1">
      <alignment horizontal="center" vertical="center" wrapText="1"/>
    </xf>
    <xf fontId="8" fillId="0" borderId="6" numFmtId="0" xfId="0" applyFont="1" applyBorder="1" applyAlignment="1">
      <alignment horizontal="center" vertical="center" wrapText="1"/>
    </xf>
    <xf fontId="8" fillId="2" borderId="6" numFmtId="4" xfId="0" applyNumberFormat="1" applyFont="1" applyFill="1" applyBorder="1" applyAlignment="1">
      <alignment horizontal="center" vertical="center" wrapText="1"/>
    </xf>
    <xf fontId="8" fillId="0" borderId="6" numFmtId="2" xfId="0" applyNumberFormat="1" applyFont="1" applyBorder="1" applyAlignment="1">
      <alignment horizontal="center" vertical="center" wrapText="1"/>
    </xf>
    <xf fontId="8" fillId="0" borderId="9" numFmtId="2" xfId="0" applyNumberFormat="1" applyFont="1" applyBorder="1" applyAlignment="1">
      <alignment horizontal="center" vertical="center" wrapText="1"/>
    </xf>
    <xf fontId="8" fillId="0" borderId="9" numFmtId="4" xfId="0" applyNumberFormat="1" applyFont="1" applyBorder="1" applyAlignment="1">
      <alignment horizontal="center" vertical="center" wrapText="1"/>
    </xf>
    <xf fontId="8" fillId="0" borderId="4" numFmtId="0" xfId="0" applyFont="1" applyBorder="1" applyAlignment="1">
      <alignment horizontal="center" vertical="center" wrapText="1"/>
    </xf>
    <xf fontId="8" fillId="0" borderId="8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 wrapText="1"/>
    </xf>
    <xf fontId="3" fillId="2" borderId="2" numFmtId="2" xfId="0" applyNumberFormat="1" applyFont="1" applyFill="1" applyBorder="1" applyAlignment="1">
      <alignment horizontal="center" vertical="center" wrapText="1"/>
    </xf>
    <xf fontId="3" fillId="2" borderId="12" numFmtId="2" xfId="0" applyNumberFormat="1" applyFont="1" applyFill="1" applyBorder="1" applyAlignment="1">
      <alignment horizontal="center" vertical="center" wrapText="1"/>
    </xf>
    <xf fontId="3" fillId="2" borderId="6" numFmtId="2" xfId="0" applyNumberFormat="1" applyFont="1" applyFill="1" applyBorder="1" applyAlignment="1">
      <alignment horizontal="center" vertical="center" wrapText="1"/>
    </xf>
    <xf fontId="3" fillId="2" borderId="6" numFmtId="4" xfId="0" applyNumberFormat="1" applyFont="1" applyFill="1" applyBorder="1" applyAlignment="1">
      <alignment horizontal="center" vertical="center" wrapText="1"/>
    </xf>
    <xf fontId="9" fillId="0" borderId="0" numFmtId="0" xfId="0" applyFont="1" applyAlignment="1">
      <alignment horizontal="right" vertical="center"/>
    </xf>
    <xf fontId="10" fillId="0" borderId="9" numFmtId="4" xfId="0" applyNumberFormat="1" applyFont="1" applyBorder="1" applyAlignment="1">
      <alignment horizontal="center" vertical="center" wrapText="1"/>
    </xf>
    <xf fontId="9" fillId="0" borderId="0" numFmtId="0" xfId="0" applyFont="1" applyAlignment="1">
      <alignment horizontal="left" vertical="center"/>
    </xf>
    <xf fontId="6" fillId="0" borderId="0" numFmtId="0" xfId="0" applyFont="1" applyAlignment="1">
      <alignment horizontal="left" wrapText="1"/>
    </xf>
    <xf fontId="6" fillId="0" borderId="0" numFmtId="0" xfId="0" applyFont="1" applyAlignment="1">
      <alignment horizontal="justify" wrapText="1"/>
    </xf>
    <xf fontId="11" fillId="0" borderId="0" numFmtId="0" xfId="0" applyFont="1" applyAlignment="1">
      <alignment horizontal="left" vertical="center" wrapText="1"/>
    </xf>
    <xf fontId="12" fillId="0" borderId="0" numFmtId="0" xfId="0" applyFont="1" applyAlignment="1">
      <alignment wrapText="1"/>
    </xf>
    <xf fontId="12" fillId="0" borderId="0" numFmtId="0" xfId="0" applyFont="1" applyAlignment="1">
      <alignment horizontal="left" vertical="center" wrapText="1"/>
    </xf>
    <xf fontId="12" fillId="0" borderId="0" numFmtId="0" xfId="0" applyFont="1" applyAlignment="1">
      <alignment horizontal="right" vertical="center" wrapText="1"/>
    </xf>
    <xf fontId="12" fillId="0" borderId="0" numFmt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Relationship Id="rId5" Type="http://schemas.openxmlformats.org/officeDocument/2006/relationships/image" Target="../media/image3.png"/><Relationship Id="rId6" Type="http://schemas.openxmlformats.org/officeDocument/2006/relationships/image" Target="../media/media3.svg"/><Relationship Id="rId7" Type="http://schemas.openxmlformats.org/officeDocument/2006/relationships/image" Target="../media/image4.png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112798</xdr:colOff>
      <xdr:row>5</xdr:row>
      <xdr:rowOff>236115</xdr:rowOff>
    </xdr:from>
    <xdr:to>
      <xdr:col>8</xdr:col>
      <xdr:colOff>962023</xdr:colOff>
      <xdr:row>5</xdr:row>
      <xdr:rowOff>581023</xdr:rowOff>
    </xdr:to>
    <xdr:pic>
      <xdr:nvPicPr>
        <xdr:cNvPr id="2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 flipH="0" flipV="0">
          <a:off x="8932948" y="1798214"/>
          <a:ext cx="849224" cy="3449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7</xdr:col>
      <xdr:colOff>31811</xdr:colOff>
      <xdr:row>4</xdr:row>
      <xdr:rowOff>609597</xdr:rowOff>
    </xdr:from>
    <xdr:to>
      <xdr:col>7</xdr:col>
      <xdr:colOff>957942</xdr:colOff>
      <xdr:row>5</xdr:row>
      <xdr:rowOff>361946</xdr:rowOff>
    </xdr:to>
    <xdr:pic>
      <xdr:nvPicPr>
        <xdr:cNvPr id="3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 flipH="0" flipV="0">
          <a:off x="7842311" y="1562098"/>
          <a:ext cx="926129" cy="361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266698</xdr:colOff>
      <xdr:row>3</xdr:row>
      <xdr:rowOff>1400173</xdr:rowOff>
    </xdr:from>
    <xdr:to>
      <xdr:col>9</xdr:col>
      <xdr:colOff>419098</xdr:colOff>
      <xdr:row>4</xdr:row>
      <xdr:rowOff>0</xdr:rowOff>
    </xdr:to>
    <xdr:pic>
      <xdr:nvPicPr>
        <xdr:cNvPr id="4" name="Picture 6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134598" y="952499"/>
          <a:ext cx="152399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twoCell">
    <xdr:from>
      <xdr:col>9</xdr:col>
      <xdr:colOff>47943</xdr:colOff>
      <xdr:row>5</xdr:row>
      <xdr:rowOff>361946</xdr:rowOff>
    </xdr:from>
    <xdr:to>
      <xdr:col>9</xdr:col>
      <xdr:colOff>1533842</xdr:colOff>
      <xdr:row>5</xdr:row>
      <xdr:rowOff>723897</xdr:rowOff>
    </xdr:to>
    <xdr:pic>
      <xdr:nvPicPr>
        <xdr:cNvPr id="16" name="Picture 5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9915843" y="1924046"/>
          <a:ext cx="1485898" cy="3619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zoomScale="85" workbookViewId="0">
      <selection activeCell="A15" activeCellId="0" sqref="A15"/>
    </sheetView>
  </sheetViews>
  <sheetFormatPr defaultColWidth="8.85546875" defaultRowHeight="14.25"/>
  <cols>
    <col customWidth="1" min="1" max="1" style="2" width="44.57421875"/>
    <col customWidth="1" min="2" max="2" style="2" width="9.5703125"/>
    <col bestFit="1" customWidth="1" min="3" max="3" style="3" width="8.5703125"/>
    <col customWidth="1" min="4" max="4" style="1" width="13.85546875"/>
    <col customWidth="1" min="5" max="5" style="1" width="11.85546875"/>
    <col customWidth="1" min="6" max="6" style="1" width="13.28515625"/>
    <col customWidth="1" min="7" max="7" style="1" width="15.42578125"/>
    <col customWidth="1" min="8" max="8" style="1" width="15.140625"/>
    <col customWidth="1" min="9" max="9" style="1" width="15.7109375"/>
    <col customWidth="1" min="10" max="10" style="1" width="24.85546875"/>
    <col customWidth="1" min="11" max="11" style="1" width="9.5703125"/>
    <col min="12" max="16384" style="1" width="8.85546875"/>
  </cols>
  <sheetData>
    <row r="1" ht="14.25">
      <c r="E1" s="1"/>
    </row>
    <row r="2" ht="26.25" customHeight="1">
      <c r="A2" s="4" t="s">
        <v>0</v>
      </c>
      <c r="B2" s="5" t="s">
        <v>1</v>
      </c>
      <c r="C2" s="5"/>
      <c r="D2" s="5"/>
      <c r="E2" s="5"/>
      <c r="F2" s="5"/>
      <c r="G2" s="5"/>
      <c r="H2" s="5"/>
      <c r="I2" s="5"/>
      <c r="J2" s="5"/>
    </row>
    <row r="3" ht="15">
      <c r="A3" s="4" t="s">
        <v>2</v>
      </c>
      <c r="B3" s="6" t="s">
        <v>3</v>
      </c>
      <c r="C3" s="7"/>
      <c r="D3" s="7"/>
      <c r="E3" s="7"/>
      <c r="F3" s="7"/>
      <c r="G3" s="7"/>
      <c r="H3" s="7"/>
      <c r="I3" s="7"/>
      <c r="J3" s="8"/>
    </row>
    <row r="4" ht="32.25" customHeight="1">
      <c r="A4" s="9" t="s">
        <v>4</v>
      </c>
      <c r="B4" s="10" t="s">
        <v>5</v>
      </c>
      <c r="C4" s="10" t="s">
        <v>6</v>
      </c>
      <c r="D4" s="11" t="s">
        <v>7</v>
      </c>
      <c r="E4" s="12"/>
      <c r="F4" s="12"/>
      <c r="G4" s="13" t="s">
        <v>8</v>
      </c>
      <c r="H4" s="13"/>
      <c r="I4" s="13"/>
      <c r="J4" s="14" t="s">
        <v>9</v>
      </c>
      <c r="K4" s="1"/>
    </row>
    <row r="5" ht="48" customHeight="1">
      <c r="A5" s="15"/>
      <c r="B5" s="16"/>
      <c r="C5" s="16"/>
      <c r="D5" s="17" t="s">
        <v>10</v>
      </c>
      <c r="E5" s="17" t="s">
        <v>11</v>
      </c>
      <c r="F5" s="17" t="s">
        <v>12</v>
      </c>
      <c r="G5" s="18" t="s">
        <v>13</v>
      </c>
      <c r="H5" s="18" t="s">
        <v>14</v>
      </c>
      <c r="I5" s="18" t="s">
        <v>15</v>
      </c>
      <c r="J5" s="19"/>
      <c r="K5" s="1"/>
    </row>
    <row r="6" ht="72.75" customHeight="1">
      <c r="A6" s="20"/>
      <c r="B6" s="21"/>
      <c r="C6" s="21"/>
      <c r="D6" s="22" t="s">
        <v>16</v>
      </c>
      <c r="E6" s="22" t="s">
        <v>16</v>
      </c>
      <c r="F6" s="22" t="s">
        <v>16</v>
      </c>
      <c r="G6" s="23"/>
      <c r="H6" s="23"/>
      <c r="I6" s="23"/>
      <c r="J6" s="24"/>
      <c r="K6" s="1"/>
    </row>
    <row r="7" ht="33" customHeight="1">
      <c r="A7" s="25" t="s">
        <v>17</v>
      </c>
      <c r="B7" s="26" t="s">
        <v>18</v>
      </c>
      <c r="C7" s="27">
        <v>4</v>
      </c>
      <c r="D7" s="28">
        <v>34799</v>
      </c>
      <c r="E7" s="28">
        <v>40019</v>
      </c>
      <c r="F7" s="28">
        <v>41237</v>
      </c>
      <c r="G7" s="29">
        <f>AVERAGE(D7,E7,F7)</f>
        <v>38685</v>
      </c>
      <c r="H7" s="30">
        <f>SQRT(((SUM((POWER(F7-G7,2)),(POWER(E7-G7,2)),(POWER(D7-G7,2)))/(COUNT(D7,E7,F7)-1))))</f>
        <v>3420.0333331708916</v>
      </c>
      <c r="I7" s="30">
        <f>H7/G7*100</f>
        <v>8.84072207101174</v>
      </c>
      <c r="J7" s="31">
        <f>((C7/3)*(SUM(D7,F7,E7)))</f>
        <v>154740</v>
      </c>
      <c r="K7" s="1"/>
      <c r="L7" s="1"/>
      <c r="M7" s="1"/>
      <c r="N7" s="1"/>
    </row>
    <row r="8" ht="15">
      <c r="A8" s="32"/>
      <c r="B8" s="33"/>
      <c r="C8" s="34">
        <f>SUM(C7:C7)</f>
        <v>4</v>
      </c>
      <c r="D8" s="35"/>
      <c r="E8" s="35"/>
      <c r="F8" s="35"/>
      <c r="G8" s="35"/>
      <c r="H8" s="36" t="s">
        <v>19</v>
      </c>
      <c r="I8" s="37" t="s">
        <v>19</v>
      </c>
      <c r="J8" s="38">
        <f>SUM(J7:J7)</f>
        <v>154740</v>
      </c>
      <c r="K8" s="1"/>
      <c r="L8" s="1"/>
      <c r="M8" s="1"/>
      <c r="N8" s="1"/>
    </row>
    <row r="9" ht="15.75">
      <c r="A9" s="39" t="s">
        <v>20</v>
      </c>
      <c r="B9" s="39"/>
      <c r="C9" s="39"/>
      <c r="D9" s="39"/>
      <c r="E9" s="39"/>
      <c r="F9" s="39"/>
      <c r="G9" s="39"/>
      <c r="H9" s="39"/>
      <c r="I9" s="39"/>
      <c r="J9" s="40">
        <f>J8</f>
        <v>154740</v>
      </c>
      <c r="K9" s="1"/>
      <c r="L9" s="1"/>
      <c r="M9" s="1"/>
      <c r="N9" s="1"/>
    </row>
    <row r="10" ht="14.25">
      <c r="E10" s="1"/>
    </row>
    <row r="11" ht="15.75">
      <c r="A11" s="41" t="s">
        <v>21</v>
      </c>
      <c r="B11" s="41"/>
      <c r="C11" s="41"/>
      <c r="D11" s="41"/>
      <c r="E11" s="41"/>
      <c r="F11" s="41"/>
      <c r="G11" s="41"/>
      <c r="H11" s="41"/>
      <c r="I11" s="41"/>
      <c r="J11" s="41"/>
    </row>
    <row r="12">
      <c r="A12" s="42"/>
      <c r="B12" s="1"/>
      <c r="C12" s="1"/>
      <c r="E12" s="1"/>
      <c r="F12" s="1"/>
      <c r="G12" s="1"/>
    </row>
    <row r="13" ht="39.75" customHeight="1">
      <c r="A13" s="43" t="s">
        <v>22</v>
      </c>
      <c r="B13" s="43"/>
      <c r="C13" s="43"/>
      <c r="D13" s="43"/>
      <c r="E13" s="43"/>
      <c r="F13" s="43"/>
      <c r="G13" s="43"/>
      <c r="H13" s="43"/>
      <c r="I13" s="43"/>
      <c r="J13" s="43"/>
    </row>
    <row r="14" ht="39.75" customHeight="1">
      <c r="A14" s="44" t="s">
        <v>23</v>
      </c>
      <c r="B14" s="44"/>
      <c r="C14" s="44"/>
      <c r="D14" s="44"/>
      <c r="E14" s="44"/>
      <c r="F14" s="44"/>
      <c r="G14" s="44"/>
      <c r="H14" s="44"/>
      <c r="I14" s="44"/>
      <c r="J14" s="44"/>
    </row>
    <row r="15">
      <c r="A15" s="42"/>
      <c r="B15" s="1"/>
      <c r="C15" s="1"/>
      <c r="E15" s="1"/>
      <c r="F15" s="1"/>
      <c r="G15" s="1"/>
    </row>
    <row r="16" s="45" customFormat="1">
      <c r="A16" s="46" t="s">
        <v>24</v>
      </c>
      <c r="B16" s="46"/>
      <c r="C16" s="46"/>
      <c r="D16" s="46"/>
      <c r="E16" s="46"/>
      <c r="F16" s="46"/>
      <c r="G16" s="46"/>
      <c r="J16" s="47" t="s">
        <v>25</v>
      </c>
    </row>
    <row r="17" s="45" customFormat="1">
      <c r="A17" s="46" t="s">
        <v>26</v>
      </c>
      <c r="B17" s="46"/>
      <c r="C17" s="46"/>
      <c r="D17" s="46"/>
      <c r="E17" s="46"/>
      <c r="F17" s="46"/>
      <c r="G17" s="46"/>
      <c r="J17" s="47"/>
    </row>
    <row r="18" s="45" customFormat="1">
      <c r="A18" s="45"/>
      <c r="B18" s="45"/>
      <c r="C18" s="45"/>
      <c r="D18" s="45"/>
      <c r="E18" s="45"/>
      <c r="F18" s="45"/>
      <c r="G18" s="45"/>
      <c r="J18" s="48"/>
    </row>
    <row r="19" ht="14.25">
      <c r="E19" s="1"/>
      <c r="F19" s="1"/>
      <c r="G19" s="1"/>
    </row>
    <row r="20" ht="14.25">
      <c r="E20" s="1"/>
      <c r="F20" s="1"/>
      <c r="G20" s="1"/>
    </row>
  </sheetData>
  <mergeCells count="19">
    <mergeCell ref="B2:J2"/>
    <mergeCell ref="B3:J3"/>
    <mergeCell ref="A4:A6"/>
    <mergeCell ref="B4:B6"/>
    <mergeCell ref="C4:C6"/>
    <mergeCell ref="D4:F4"/>
    <mergeCell ref="G4:I4"/>
    <mergeCell ref="J4:J6"/>
    <mergeCell ref="G5:G6"/>
    <mergeCell ref="H5:H6"/>
    <mergeCell ref="I5:I6"/>
    <mergeCell ref="A8:B8"/>
    <mergeCell ref="A9:I9"/>
    <mergeCell ref="A11:J11"/>
    <mergeCell ref="A13:J13"/>
    <mergeCell ref="A14:J14"/>
    <mergeCell ref="A16:G16"/>
    <mergeCell ref="J16:J17"/>
    <mergeCell ref="A17:G17"/>
  </mergeCells>
  <printOptions headings="0" gridLines="0"/>
  <pageMargins left="0.69999999999999996" right="0.69999999999999996" top="0.75" bottom="0.75" header="0.29999999999999999" footer="0.29999999999999999"/>
  <pageSetup paperSize="9" scale="74" fitToWidth="1" fitToHeight="0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Килин А А</dc:creator>
  <cp:lastModifiedBy>shkurko_gv</cp:lastModifiedBy>
  <cp:revision>4</cp:revision>
  <dcterms:created xsi:type="dcterms:W3CDTF">2018-04-18T00:49:52Z</dcterms:created>
  <dcterms:modified xsi:type="dcterms:W3CDTF">2026-03-24T23:51:23Z</dcterms:modified>
</cp:coreProperties>
</file>