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480" yWindow="72" windowWidth="11328" windowHeight="8856"/>
  </bookViews>
  <sheets>
    <sheet name="Расчет НМЦК" sheetId="1" r:id="rId1"/>
  </sheets>
  <definedNames>
    <definedName name="_xlnm._FilterDatabase" localSheetId="0" hidden="1">'Расчет НМЦК'!$B$12:$B$12</definedName>
  </definedNames>
  <calcPr calcId="145621"/>
</workbook>
</file>

<file path=xl/calcChain.xml><?xml version="1.0" encoding="utf-8"?>
<calcChain xmlns="http://schemas.openxmlformats.org/spreadsheetml/2006/main">
  <c r="S13" i="1" l="1"/>
  <c r="S12" i="1"/>
  <c r="R12" i="1"/>
  <c r="I12" i="1"/>
  <c r="F12" i="1"/>
  <c r="N12" i="1" l="1"/>
  <c r="M12" i="1" l="1"/>
  <c r="L12" i="1" l="1"/>
  <c r="O12" i="1"/>
</calcChain>
</file>

<file path=xl/sharedStrings.xml><?xml version="1.0" encoding="utf-8"?>
<sst xmlns="http://schemas.openxmlformats.org/spreadsheetml/2006/main" count="30" uniqueCount="24">
  <si>
    <t>Индекс</t>
  </si>
  <si>
    <t>Объем закупки</t>
  </si>
  <si>
    <t>№ п/п</t>
  </si>
  <si>
    <t xml:space="preserve">Единица измерения </t>
  </si>
  <si>
    <t>Расчетная НМЦК</t>
  </si>
  <si>
    <t>Цена за ед. изм.</t>
  </si>
  <si>
    <t>Цена, скорректированная на индекс</t>
  </si>
  <si>
    <t>Коэффициент вариации (%) (не более 33 %)</t>
  </si>
  <si>
    <t>Полученные коммерческие предложения</t>
  </si>
  <si>
    <t>Цена руб.</t>
  </si>
  <si>
    <t>Кол-во</t>
  </si>
  <si>
    <t>Обоснование начальной (максимальной) цены контракта (государственного контракта)</t>
  </si>
  <si>
    <t>Среднее квадратичное отклонение</t>
  </si>
  <si>
    <t>Наименование поставляемого товара</t>
  </si>
  <si>
    <t xml:space="preserve">Коммерческое предложение №1                                                                    </t>
  </si>
  <si>
    <t xml:space="preserve">Коммерческое предложение №2
                                                       </t>
  </si>
  <si>
    <t xml:space="preserve">Коммерческое предложение №3                                                                 </t>
  </si>
  <si>
    <t>Обоснование начальной (максимальной) цены контракта проведено методом сопоставимых рыночных цен (анализа рынка) в соответствии со статьей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нужд», Приказом Минэкономразвития России от 02.10.2013 № 567 «Об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исполнителем)».</t>
  </si>
  <si>
    <t xml:space="preserve"> Начальная (максимальная) цена контракта, исходя из объема доведенных лимитов бюджетных обязательств, составляет:                                                                                                                                                                            </t>
  </si>
  <si>
    <t>Количество ценовой информации</t>
  </si>
  <si>
    <t>шт.</t>
  </si>
  <si>
    <t>Услуги по проверке, ремонту, перезарядке и техническому обслуживанию средств пожаротушения  для УФНС России по Белгородской области</t>
  </si>
  <si>
    <r>
      <t xml:space="preserve">Начальная (максимальная) цена контракта рассчитывается по формуле:
</t>
    </r>
    <r>
      <rPr>
        <b/>
        <sz val="14"/>
        <rFont val="Times New Roman"/>
        <family val="1"/>
        <charset val="204"/>
      </rPr>
      <t>НМЦК = V*Цmin,</t>
    </r>
    <r>
      <rPr>
        <sz val="14"/>
        <rFont val="Times New Roman"/>
        <family val="1"/>
        <charset val="204"/>
      </rPr>
      <t xml:space="preserve">
где: 
v - количество (объем) закупаемого товара (работы, услуги);
Цmin – минимальная предложенная цена за единицу закупаемого товара (работы, услуги).
Валюта, используемая для формирования цены Контракта и расчетов с поставщиками (подрядчиками, исполнителями) - рубль Российской Федерации.
Порядок применения официального курса иностранной валюты к рублю Российской Федерации, установленного Центральным банком Российской Федерации и используемого при оплате контракта, не устанавливается.
</t>
    </r>
    <r>
      <rPr>
        <b/>
        <sz val="14"/>
        <rFont val="Times New Roman"/>
        <family val="1"/>
        <charset val="204"/>
      </rPr>
      <t xml:space="preserve">
На основании проведенного анализа рынка и расчетов,</t>
    </r>
    <r>
      <rPr>
        <sz val="14"/>
        <rFont val="Times New Roman"/>
        <family val="1"/>
        <charset val="204"/>
      </rPr>
      <t xml:space="preserve"> </t>
    </r>
    <r>
      <rPr>
        <b/>
        <sz val="14"/>
        <rFont val="Times New Roman"/>
        <family val="1"/>
        <charset val="204"/>
      </rPr>
      <t>НМЦК составляет 396464.93  (Триста девяносто шесть тысяч четыреста шестьдесят четыре рубля 93 копейки).</t>
    </r>
  </si>
  <si>
    <r>
      <rPr>
        <b/>
        <sz val="12"/>
        <rFont val="Times New Roman"/>
        <family val="1"/>
        <charset val="204"/>
      </rPr>
      <t>"Услуги по проверке, ремонту, перезарядке и техническому обслуживанию средств пожаротушения  для УФНС России по Белгородской области "</t>
    </r>
    <r>
      <rPr>
        <b/>
        <sz val="14"/>
        <rFont val="Times New Roman"/>
        <family val="1"/>
        <charset val="204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</si>
</sst>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_ ;\-#,##0.00\ "/>
    <numFmt numFmtId="165" formatCode="#,##0.00&quot;р.&quot;"/>
  </numFmts>
  <fonts count="12" x14ac:knownFonts="1">
    <font>
      <sz val="10"/>
      <name val="Arial Cyr"/>
      <charset val="204"/>
    </font>
    <font>
      <sz val="11"/>
      <name val="Times New Roman"/>
      <family val="1"/>
      <charset val="204"/>
    </font>
    <font>
      <sz val="8"/>
      <name val="Arial Cyr"/>
      <charset val="204"/>
    </font>
    <font>
      <b/>
      <sz val="10.5"/>
      <name val="Times New Roman"/>
      <family val="1"/>
      <charset val="204"/>
    </font>
    <font>
      <b/>
      <i/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Arial Cyr"/>
      <charset val="204"/>
    </font>
    <font>
      <b/>
      <sz val="11"/>
      <name val="Arial Cyr"/>
      <charset val="204"/>
    </font>
    <font>
      <b/>
      <sz val="12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0.5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6">
    <xf numFmtId="0" fontId="0" fillId="0" borderId="0" xfId="0"/>
    <xf numFmtId="165" fontId="1" fillId="0" borderId="0" xfId="0" applyNumberFormat="1" applyFont="1" applyBorder="1" applyAlignment="1" applyProtection="1">
      <alignment horizontal="center"/>
      <protection hidden="1"/>
    </xf>
    <xf numFmtId="0" fontId="0" fillId="0" borderId="0" xfId="0" applyBorder="1"/>
    <xf numFmtId="0" fontId="0" fillId="0" borderId="0" xfId="0" applyAlignment="1">
      <alignment wrapText="1"/>
    </xf>
    <xf numFmtId="0" fontId="0" fillId="0" borderId="0" xfId="0" applyAlignment="1">
      <alignment horizontal="center" vertical="top"/>
    </xf>
    <xf numFmtId="0" fontId="0" fillId="0" borderId="0" xfId="0" applyBorder="1" applyAlignment="1">
      <alignment horizontal="center" vertical="top"/>
    </xf>
    <xf numFmtId="0" fontId="0" fillId="0" borderId="0" xfId="0" applyAlignment="1"/>
    <xf numFmtId="164" fontId="5" fillId="0" borderId="0" xfId="0" applyNumberFormat="1" applyFont="1" applyFill="1" applyBorder="1" applyAlignment="1" applyProtection="1">
      <alignment horizontal="center"/>
      <protection locked="0"/>
    </xf>
    <xf numFmtId="164" fontId="1" fillId="0" borderId="0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shrinkToFit="1"/>
      <protection locked="0"/>
    </xf>
    <xf numFmtId="4" fontId="1" fillId="0" borderId="1" xfId="0" applyNumberFormat="1" applyFont="1" applyFill="1" applyBorder="1" applyAlignment="1" applyProtection="1">
      <alignment horizontal="center" vertical="center" shrinkToFit="1"/>
      <protection hidden="1"/>
    </xf>
    <xf numFmtId="4" fontId="1" fillId="0" borderId="1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1" xfId="0" applyFont="1" applyBorder="1" applyAlignment="1" applyProtection="1">
      <alignment horizontal="center" vertical="center" shrinkToFit="1"/>
      <protection hidden="1"/>
    </xf>
    <xf numFmtId="2" fontId="1" fillId="0" borderId="1" xfId="0" applyNumberFormat="1" applyFont="1" applyFill="1" applyBorder="1" applyAlignment="1" applyProtection="1">
      <alignment horizontal="center" vertical="center" shrinkToFit="1"/>
      <protection hidden="1"/>
    </xf>
    <xf numFmtId="2" fontId="1" fillId="0" borderId="1" xfId="0" applyNumberFormat="1" applyFont="1" applyBorder="1" applyAlignment="1" applyProtection="1">
      <alignment horizontal="center" vertical="center" shrinkToFit="1"/>
      <protection hidden="1"/>
    </xf>
    <xf numFmtId="0" fontId="1" fillId="0" borderId="1" xfId="0" applyFont="1" applyBorder="1" applyAlignment="1" applyProtection="1">
      <alignment horizontal="center" vertical="center" shrinkToFit="1"/>
      <protection locked="0"/>
    </xf>
    <xf numFmtId="0" fontId="6" fillId="0" borderId="0" xfId="0" applyFont="1"/>
    <xf numFmtId="0" fontId="6" fillId="0" borderId="0" xfId="0" applyFont="1" applyAlignment="1">
      <alignment wrapText="1"/>
    </xf>
    <xf numFmtId="4" fontId="5" fillId="0" borderId="1" xfId="0" applyNumberFormat="1" applyFont="1" applyFill="1" applyBorder="1" applyAlignment="1" applyProtection="1">
      <alignment horizontal="center" vertical="center" shrinkToFit="1"/>
      <protection hidden="1"/>
    </xf>
    <xf numFmtId="0" fontId="0" fillId="0" borderId="0" xfId="0" applyAlignment="1">
      <alignment vertical="top"/>
    </xf>
    <xf numFmtId="0" fontId="0" fillId="0" borderId="0" xfId="0" applyBorder="1" applyAlignment="1">
      <alignment vertical="top"/>
    </xf>
    <xf numFmtId="0" fontId="0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1" fillId="0" borderId="9" xfId="0" applyFont="1" applyFill="1" applyBorder="1" applyAlignment="1" applyProtection="1">
      <alignment horizontal="center" vertical="top" wrapText="1"/>
      <protection hidden="1"/>
    </xf>
    <xf numFmtId="0" fontId="1" fillId="0" borderId="11" xfId="0" applyFont="1" applyFill="1" applyBorder="1" applyAlignment="1" applyProtection="1">
      <alignment horizontal="center" vertical="top" wrapText="1"/>
      <protection hidden="1"/>
    </xf>
    <xf numFmtId="164" fontId="1" fillId="0" borderId="13" xfId="0" applyNumberFormat="1" applyFont="1" applyFill="1" applyBorder="1" applyAlignment="1" applyProtection="1">
      <alignment horizontal="center" vertical="top" wrapText="1" shrinkToFit="1"/>
      <protection hidden="1"/>
    </xf>
    <xf numFmtId="164" fontId="1" fillId="0" borderId="4" xfId="0" applyNumberFormat="1" applyFont="1" applyFill="1" applyBorder="1" applyAlignment="1" applyProtection="1">
      <alignment horizontal="center" vertical="top" wrapText="1" shrinkToFit="1"/>
      <protection hidden="1"/>
    </xf>
    <xf numFmtId="164" fontId="1" fillId="0" borderId="5" xfId="0" applyNumberFormat="1" applyFont="1" applyFill="1" applyBorder="1" applyAlignment="1" applyProtection="1">
      <alignment horizontal="center" vertical="top" wrapText="1" shrinkToFit="1"/>
      <protection hidden="1"/>
    </xf>
    <xf numFmtId="164" fontId="1" fillId="0" borderId="6" xfId="0" applyNumberFormat="1" applyFont="1" applyFill="1" applyBorder="1" applyAlignment="1" applyProtection="1">
      <alignment horizontal="center" vertical="top" wrapText="1" shrinkToFit="1"/>
      <protection hidden="1"/>
    </xf>
    <xf numFmtId="0" fontId="1" fillId="0" borderId="1" xfId="0" applyFont="1" applyBorder="1" applyAlignment="1" applyProtection="1">
      <alignment horizontal="center" vertical="top" wrapText="1"/>
      <protection hidden="1"/>
    </xf>
    <xf numFmtId="0" fontId="1" fillId="0" borderId="1" xfId="0" applyFont="1" applyBorder="1" applyAlignment="1">
      <alignment horizontal="center" vertical="top" wrapText="1"/>
    </xf>
    <xf numFmtId="4" fontId="1" fillId="0" borderId="12" xfId="0" applyNumberFormat="1" applyFont="1" applyFill="1" applyBorder="1" applyAlignment="1" applyProtection="1">
      <alignment horizontal="center" vertical="center" shrinkToFit="1"/>
      <protection locked="0"/>
    </xf>
    <xf numFmtId="4" fontId="1" fillId="0" borderId="8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9" xfId="0" applyFont="1" applyFill="1" applyBorder="1" applyAlignment="1" applyProtection="1">
      <alignment horizontal="center" vertical="top"/>
      <protection hidden="1"/>
    </xf>
    <xf numFmtId="0" fontId="1" fillId="0" borderId="11" xfId="0" applyFont="1" applyFill="1" applyBorder="1" applyAlignment="1" applyProtection="1">
      <alignment horizontal="center" vertical="top"/>
      <protection hidden="1"/>
    </xf>
    <xf numFmtId="164" fontId="1" fillId="3" borderId="7" xfId="0" applyNumberFormat="1" applyFont="1" applyFill="1" applyBorder="1" applyAlignment="1" applyProtection="1">
      <alignment horizontal="center" vertical="top" wrapText="1"/>
      <protection locked="0"/>
    </xf>
    <xf numFmtId="0" fontId="1" fillId="3" borderId="12" xfId="0" applyFont="1" applyFill="1" applyBorder="1" applyAlignment="1">
      <alignment horizontal="center" vertical="top"/>
    </xf>
    <xf numFmtId="0" fontId="1" fillId="3" borderId="8" xfId="0" applyFont="1" applyFill="1" applyBorder="1" applyAlignment="1">
      <alignment horizontal="center" vertical="top"/>
    </xf>
    <xf numFmtId="164" fontId="1" fillId="0" borderId="9" xfId="0" applyNumberFormat="1" applyFont="1" applyFill="1" applyBorder="1" applyAlignment="1" applyProtection="1">
      <alignment horizontal="center" vertical="top" wrapText="1" shrinkToFit="1"/>
      <protection hidden="1"/>
    </xf>
    <xf numFmtId="164" fontId="1" fillId="0" borderId="11" xfId="0" applyNumberFormat="1" applyFont="1" applyFill="1" applyBorder="1" applyAlignment="1" applyProtection="1">
      <alignment horizontal="center" vertical="top" wrapText="1" shrinkToFit="1"/>
      <protection hidden="1"/>
    </xf>
    <xf numFmtId="0" fontId="1" fillId="3" borderId="12" xfId="0" applyFont="1" applyFill="1" applyBorder="1" applyAlignment="1">
      <alignment horizontal="center" vertical="top" wrapText="1"/>
    </xf>
    <xf numFmtId="0" fontId="1" fillId="3" borderId="8" xfId="0" applyFont="1" applyFill="1" applyBorder="1" applyAlignment="1">
      <alignment horizontal="center" vertical="top" wrapText="1"/>
    </xf>
    <xf numFmtId="0" fontId="9" fillId="0" borderId="0" xfId="0" applyFont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1" fillId="0" borderId="7" xfId="0" applyFont="1" applyBorder="1" applyAlignment="1" applyProtection="1">
      <alignment horizontal="center" vertical="top"/>
      <protection hidden="1"/>
    </xf>
    <xf numFmtId="0" fontId="1" fillId="0" borderId="8" xfId="0" applyFont="1" applyBorder="1" applyAlignment="1" applyProtection="1">
      <alignment horizontal="center" vertical="top"/>
      <protection hidden="1"/>
    </xf>
    <xf numFmtId="164" fontId="1" fillId="0" borderId="7" xfId="0" applyNumberFormat="1" applyFont="1" applyFill="1" applyBorder="1" applyAlignment="1" applyProtection="1">
      <alignment horizontal="center" vertical="top" shrinkToFit="1"/>
    </xf>
    <xf numFmtId="0" fontId="1" fillId="0" borderId="12" xfId="0" applyFont="1" applyBorder="1" applyAlignment="1">
      <alignment vertical="top"/>
    </xf>
    <xf numFmtId="0" fontId="1" fillId="0" borderId="8" xfId="0" applyFont="1" applyBorder="1" applyAlignment="1">
      <alignment vertical="top"/>
    </xf>
    <xf numFmtId="0" fontId="1" fillId="0" borderId="4" xfId="0" applyFont="1" applyBorder="1" applyAlignment="1" applyProtection="1">
      <alignment horizontal="center" vertical="top" wrapText="1"/>
      <protection hidden="1"/>
    </xf>
    <xf numFmtId="0" fontId="1" fillId="0" borderId="14" xfId="0" applyFont="1" applyBorder="1" applyAlignment="1" applyProtection="1">
      <alignment horizontal="center" vertical="top" wrapText="1"/>
      <protection hidden="1"/>
    </xf>
    <xf numFmtId="0" fontId="1" fillId="0" borderId="14" xfId="0" applyFont="1" applyBorder="1" applyAlignment="1">
      <alignment horizontal="center" vertical="top" wrapText="1"/>
    </xf>
    <xf numFmtId="0" fontId="1" fillId="0" borderId="9" xfId="0" applyFont="1" applyBorder="1" applyAlignment="1" applyProtection="1">
      <alignment horizontal="center" vertical="top" wrapText="1"/>
      <protection hidden="1"/>
    </xf>
    <xf numFmtId="0" fontId="1" fillId="0" borderId="10" xfId="0" applyFont="1" applyBorder="1" applyAlignment="1" applyProtection="1">
      <alignment horizontal="center" vertical="top" wrapText="1"/>
      <protection hidden="1"/>
    </xf>
    <xf numFmtId="0" fontId="1" fillId="0" borderId="11" xfId="0" applyFont="1" applyBorder="1" applyAlignment="1" applyProtection="1">
      <alignment horizontal="center" vertical="top" wrapText="1"/>
      <protection hidden="1"/>
    </xf>
    <xf numFmtId="0" fontId="8" fillId="2" borderId="7" xfId="0" applyFont="1" applyFill="1" applyBorder="1" applyAlignment="1" applyProtection="1">
      <alignment horizontal="center" vertical="center" wrapText="1"/>
      <protection locked="0"/>
    </xf>
    <xf numFmtId="0" fontId="8" fillId="2" borderId="12" xfId="0" applyFont="1" applyFill="1" applyBorder="1" applyAlignment="1" applyProtection="1">
      <alignment horizontal="center" vertical="center" wrapText="1"/>
      <protection locked="0"/>
    </xf>
    <xf numFmtId="0" fontId="8" fillId="2" borderId="8" xfId="0" applyFont="1" applyFill="1" applyBorder="1" applyAlignment="1" applyProtection="1">
      <alignment horizontal="center" vertical="center" wrapText="1"/>
      <protection locked="0"/>
    </xf>
    <xf numFmtId="165" fontId="1" fillId="0" borderId="0" xfId="0" applyNumberFormat="1" applyFont="1" applyBorder="1" applyAlignment="1" applyProtection="1">
      <alignment horizontal="right" wrapText="1"/>
      <protection hidden="1"/>
    </xf>
    <xf numFmtId="165" fontId="1" fillId="0" borderId="0" xfId="0" applyNumberFormat="1" applyFont="1" applyBorder="1" applyAlignment="1" applyProtection="1">
      <alignment horizontal="right"/>
      <protection hidden="1"/>
    </xf>
    <xf numFmtId="0" fontId="4" fillId="0" borderId="0" xfId="0" applyFont="1" applyBorder="1" applyAlignment="1" applyProtection="1">
      <alignment horizontal="right"/>
      <protection hidden="1"/>
    </xf>
    <xf numFmtId="0" fontId="8" fillId="0" borderId="13" xfId="0" applyFont="1" applyBorder="1" applyAlignment="1" applyProtection="1">
      <alignment horizontal="center" vertical="center" wrapText="1"/>
      <protection hidden="1"/>
    </xf>
    <xf numFmtId="0" fontId="8" fillId="0" borderId="3" xfId="0" applyFont="1" applyBorder="1" applyAlignment="1" applyProtection="1">
      <alignment horizontal="center" vertical="center" wrapText="1"/>
      <protection hidden="1"/>
    </xf>
    <xf numFmtId="0" fontId="8" fillId="0" borderId="4" xfId="0" applyFont="1" applyBorder="1" applyAlignment="1" applyProtection="1">
      <alignment horizontal="center" vertical="center" wrapText="1"/>
      <protection hidden="1"/>
    </xf>
    <xf numFmtId="0" fontId="8" fillId="0" borderId="5" xfId="0" applyFont="1" applyBorder="1" applyAlignment="1" applyProtection="1">
      <alignment horizontal="center" vertical="center" wrapText="1"/>
      <protection hidden="1"/>
    </xf>
    <xf numFmtId="0" fontId="8" fillId="0" borderId="2" xfId="0" applyFont="1" applyBorder="1" applyAlignment="1" applyProtection="1">
      <alignment horizontal="center" vertical="center" wrapText="1"/>
      <protection hidden="1"/>
    </xf>
    <xf numFmtId="0" fontId="8" fillId="0" borderId="6" xfId="0" applyFont="1" applyBorder="1" applyAlignment="1" applyProtection="1">
      <alignment horizontal="center" vertical="center" wrapText="1"/>
      <protection hidden="1"/>
    </xf>
    <xf numFmtId="0" fontId="5" fillId="3" borderId="0" xfId="0" applyFont="1" applyFill="1" applyBorder="1" applyAlignment="1" applyProtection="1">
      <alignment horizontal="center"/>
      <protection hidden="1"/>
    </xf>
    <xf numFmtId="0" fontId="6" fillId="0" borderId="10" xfId="0" applyFont="1" applyBorder="1" applyAlignment="1">
      <alignment vertical="top"/>
    </xf>
    <xf numFmtId="0" fontId="6" fillId="0" borderId="11" xfId="0" applyFont="1" applyBorder="1" applyAlignment="1">
      <alignment vertical="top"/>
    </xf>
    <xf numFmtId="0" fontId="1" fillId="0" borderId="10" xfId="0" applyFont="1" applyFill="1" applyBorder="1" applyAlignment="1" applyProtection="1">
      <alignment horizontal="center" vertical="top" wrapText="1"/>
      <protection hidden="1"/>
    </xf>
    <xf numFmtId="164" fontId="10" fillId="3" borderId="0" xfId="0" applyNumberFormat="1" applyFont="1" applyFill="1" applyBorder="1" applyAlignment="1" applyProtection="1">
      <alignment horizontal="center" wrapText="1"/>
      <protection locked="0"/>
    </xf>
    <xf numFmtId="164" fontId="1" fillId="3" borderId="0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G30"/>
  <sheetViews>
    <sheetView tabSelected="1" topLeftCell="A7" zoomScaleNormal="100" workbookViewId="0">
      <selection activeCell="B12" sqref="B12"/>
    </sheetView>
  </sheetViews>
  <sheetFormatPr defaultRowHeight="39" customHeight="1" x14ac:dyDescent="0.25"/>
  <cols>
    <col min="1" max="1" width="8.109375" customWidth="1"/>
    <col min="2" max="2" width="41.109375" style="3" customWidth="1"/>
    <col min="3" max="3" width="2" hidden="1" customWidth="1"/>
    <col min="4" max="4" width="10.33203125" customWidth="1"/>
    <col min="5" max="5" width="10.44140625" customWidth="1"/>
    <col min="6" max="6" width="13.44140625" customWidth="1"/>
    <col min="7" max="7" width="12.5546875" customWidth="1"/>
    <col min="8" max="8" width="10" customWidth="1"/>
    <col min="9" max="9" width="11.5546875" customWidth="1"/>
    <col min="10" max="10" width="12.5546875" customWidth="1"/>
    <col min="11" max="11" width="10.5546875" customWidth="1"/>
    <col min="12" max="12" width="11.88671875" customWidth="1"/>
    <col min="13" max="13" width="12.5546875" customWidth="1"/>
    <col min="14" max="14" width="12.6640625" customWidth="1"/>
    <col min="15" max="15" width="14.6640625" customWidth="1"/>
    <col min="16" max="16" width="12.33203125" customWidth="1"/>
    <col min="17" max="17" width="10.44140625" customWidth="1"/>
    <col min="18" max="18" width="14.109375" customWidth="1"/>
    <col min="19" max="19" width="14.33203125" customWidth="1"/>
    <col min="20" max="20" width="7.77734375" customWidth="1"/>
    <col min="21" max="21" width="17" customWidth="1"/>
    <col min="36" max="36" width="9.109375" style="2"/>
  </cols>
  <sheetData>
    <row r="1" spans="1:111" ht="29.25" customHeight="1" x14ac:dyDescent="0.25">
      <c r="A1" s="61"/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1"/>
    </row>
    <row r="2" spans="1:111" ht="13.5" customHeight="1" x14ac:dyDescent="0.3">
      <c r="A2" s="63"/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</row>
    <row r="3" spans="1:111" ht="32.25" customHeight="1" x14ac:dyDescent="0.25">
      <c r="A3" s="70" t="s">
        <v>11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</row>
    <row r="4" spans="1:111" ht="55.5" customHeight="1" x14ac:dyDescent="0.3">
      <c r="A4" s="74" t="s">
        <v>23</v>
      </c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</row>
    <row r="5" spans="1:111" ht="0.75" customHeight="1" x14ac:dyDescent="0.25">
      <c r="A5" s="7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</row>
    <row r="6" spans="1:111" ht="43.5" customHeight="1" x14ac:dyDescent="0.25">
      <c r="A6" s="64" t="s">
        <v>17</v>
      </c>
      <c r="B6" s="65"/>
      <c r="C6" s="65"/>
      <c r="D6" s="65"/>
      <c r="E6" s="65"/>
      <c r="F6" s="65"/>
      <c r="G6" s="65"/>
      <c r="H6" s="65"/>
      <c r="I6" s="65"/>
      <c r="J6" s="65"/>
      <c r="K6" s="65"/>
      <c r="L6" s="65"/>
      <c r="M6" s="65"/>
      <c r="N6" s="65"/>
      <c r="O6" s="65"/>
      <c r="P6" s="65"/>
      <c r="Q6" s="65"/>
      <c r="R6" s="65"/>
      <c r="S6" s="66"/>
    </row>
    <row r="7" spans="1:111" ht="22.5" customHeight="1" x14ac:dyDescent="0.25">
      <c r="A7" s="67"/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  <c r="R7" s="68"/>
      <c r="S7" s="69"/>
    </row>
    <row r="8" spans="1:111" s="20" customFormat="1" ht="18.75" customHeight="1" x14ac:dyDescent="0.25">
      <c r="A8" s="32" t="s">
        <v>2</v>
      </c>
      <c r="B8" s="52" t="s">
        <v>13</v>
      </c>
      <c r="C8" s="49" t="s">
        <v>8</v>
      </c>
      <c r="D8" s="50"/>
      <c r="E8" s="50"/>
      <c r="F8" s="50"/>
      <c r="G8" s="50"/>
      <c r="H8" s="50"/>
      <c r="I8" s="50"/>
      <c r="J8" s="50"/>
      <c r="K8" s="50"/>
      <c r="L8" s="51"/>
      <c r="M8" s="55" t="s">
        <v>19</v>
      </c>
      <c r="N8" s="55" t="s">
        <v>12</v>
      </c>
      <c r="O8" s="55" t="s">
        <v>7</v>
      </c>
      <c r="P8" s="47" t="s">
        <v>1</v>
      </c>
      <c r="Q8" s="48"/>
      <c r="R8" s="55" t="s">
        <v>5</v>
      </c>
      <c r="S8" s="26" t="s">
        <v>4</v>
      </c>
      <c r="AJ8" s="21"/>
    </row>
    <row r="9" spans="1:111" s="20" customFormat="1" ht="45.75" customHeight="1" x14ac:dyDescent="0.25">
      <c r="A9" s="32"/>
      <c r="B9" s="53"/>
      <c r="C9" s="38" t="s">
        <v>14</v>
      </c>
      <c r="D9" s="39"/>
      <c r="E9" s="39"/>
      <c r="F9" s="40"/>
      <c r="G9" s="38" t="s">
        <v>15</v>
      </c>
      <c r="H9" s="43"/>
      <c r="I9" s="44"/>
      <c r="J9" s="38" t="s">
        <v>16</v>
      </c>
      <c r="K9" s="39"/>
      <c r="L9" s="40"/>
      <c r="M9" s="56"/>
      <c r="N9" s="56"/>
      <c r="O9" s="56"/>
      <c r="P9" s="55" t="s">
        <v>3</v>
      </c>
      <c r="Q9" s="55" t="s">
        <v>10</v>
      </c>
      <c r="R9" s="56"/>
      <c r="S9" s="73"/>
      <c r="AJ9" s="21"/>
    </row>
    <row r="10" spans="1:111" s="20" customFormat="1" ht="13.2" x14ac:dyDescent="0.25">
      <c r="A10" s="32"/>
      <c r="B10" s="53"/>
      <c r="C10" s="28" t="s">
        <v>9</v>
      </c>
      <c r="D10" s="29"/>
      <c r="E10" s="36" t="s">
        <v>0</v>
      </c>
      <c r="F10" s="26" t="s">
        <v>6</v>
      </c>
      <c r="G10" s="41" t="s">
        <v>9</v>
      </c>
      <c r="H10" s="36" t="s">
        <v>0</v>
      </c>
      <c r="I10" s="26" t="s">
        <v>6</v>
      </c>
      <c r="J10" s="41" t="s">
        <v>9</v>
      </c>
      <c r="K10" s="36" t="s">
        <v>0</v>
      </c>
      <c r="L10" s="26" t="s">
        <v>6</v>
      </c>
      <c r="M10" s="56"/>
      <c r="N10" s="56"/>
      <c r="O10" s="56"/>
      <c r="P10" s="56"/>
      <c r="Q10" s="71"/>
      <c r="R10" s="56"/>
      <c r="S10" s="73"/>
      <c r="AJ10" s="21"/>
    </row>
    <row r="11" spans="1:111" s="20" customFormat="1" ht="51" customHeight="1" x14ac:dyDescent="0.25">
      <c r="A11" s="33"/>
      <c r="B11" s="54"/>
      <c r="C11" s="30"/>
      <c r="D11" s="31"/>
      <c r="E11" s="37"/>
      <c r="F11" s="27"/>
      <c r="G11" s="42"/>
      <c r="H11" s="37"/>
      <c r="I11" s="27"/>
      <c r="J11" s="42"/>
      <c r="K11" s="37"/>
      <c r="L11" s="27"/>
      <c r="M11" s="57"/>
      <c r="N11" s="57"/>
      <c r="O11" s="57"/>
      <c r="P11" s="57"/>
      <c r="Q11" s="72"/>
      <c r="R11" s="57"/>
      <c r="S11" s="27"/>
      <c r="AJ11" s="21"/>
    </row>
    <row r="12" spans="1:111" s="4" customFormat="1" ht="83.4" customHeight="1" x14ac:dyDescent="0.25">
      <c r="A12" s="9">
        <v>1</v>
      </c>
      <c r="B12" s="22" t="s">
        <v>21</v>
      </c>
      <c r="C12" s="34">
        <v>349822</v>
      </c>
      <c r="D12" s="35"/>
      <c r="E12" s="10">
        <v>1</v>
      </c>
      <c r="F12" s="11">
        <f>C12</f>
        <v>349822</v>
      </c>
      <c r="G12" s="12">
        <v>384804.2</v>
      </c>
      <c r="H12" s="10">
        <v>1</v>
      </c>
      <c r="I12" s="11">
        <f>G12</f>
        <v>384804.2</v>
      </c>
      <c r="J12" s="12">
        <v>454768.6</v>
      </c>
      <c r="K12" s="10">
        <v>1</v>
      </c>
      <c r="L12" s="11">
        <f>J12*K12</f>
        <v>454768.6</v>
      </c>
      <c r="M12" s="13">
        <f>COUNT(C12,G12,J12,#REF!,#REF!)</f>
        <v>3</v>
      </c>
      <c r="N12" s="14">
        <f>STDEV(C12,G12,J12)</f>
        <v>53436.193158695314</v>
      </c>
      <c r="O12" s="15">
        <f>STDEV(C12,G12,J12)/AVERAGE(C12,G12,J12)*100</f>
        <v>13.478163808693797</v>
      </c>
      <c r="P12" s="16" t="s">
        <v>20</v>
      </c>
      <c r="Q12" s="16">
        <v>1</v>
      </c>
      <c r="R12" s="15">
        <f>(J12+G12+C12)/3</f>
        <v>396464.93333333335</v>
      </c>
      <c r="S12" s="11">
        <f>R12</f>
        <v>396464.93333333335</v>
      </c>
      <c r="AJ12" s="5"/>
    </row>
    <row r="13" spans="1:111" s="4" customFormat="1" ht="50.1" customHeight="1" x14ac:dyDescent="0.25">
      <c r="A13" s="58" t="s">
        <v>18</v>
      </c>
      <c r="B13" s="59"/>
      <c r="C13" s="59"/>
      <c r="D13" s="59"/>
      <c r="E13" s="59"/>
      <c r="F13" s="59"/>
      <c r="G13" s="59"/>
      <c r="H13" s="59"/>
      <c r="I13" s="59"/>
      <c r="J13" s="59"/>
      <c r="K13" s="59"/>
      <c r="L13" s="59"/>
      <c r="M13" s="59"/>
      <c r="N13" s="59"/>
      <c r="O13" s="59"/>
      <c r="P13" s="59"/>
      <c r="Q13" s="59"/>
      <c r="R13" s="60"/>
      <c r="S13" s="19">
        <f>S12</f>
        <v>396464.93333333335</v>
      </c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5"/>
      <c r="CK13" s="5"/>
      <c r="CL13" s="5"/>
      <c r="CM13" s="5"/>
      <c r="CN13" s="5"/>
      <c r="CO13" s="5"/>
      <c r="CP13" s="5"/>
      <c r="CQ13" s="5"/>
      <c r="CR13" s="5"/>
      <c r="CS13" s="5"/>
      <c r="CT13" s="5"/>
      <c r="CU13" s="5"/>
      <c r="CV13" s="5"/>
      <c r="CW13" s="5"/>
      <c r="CX13" s="5"/>
      <c r="CY13" s="5"/>
      <c r="CZ13" s="5"/>
      <c r="DA13" s="5"/>
      <c r="DB13" s="5"/>
      <c r="DC13" s="5"/>
      <c r="DD13" s="5"/>
      <c r="DE13" s="5"/>
      <c r="DF13" s="5"/>
      <c r="DG13" s="5"/>
    </row>
    <row r="14" spans="1:111" s="4" customFormat="1" ht="350.25" customHeight="1" x14ac:dyDescent="0.25">
      <c r="A14" s="45" t="s">
        <v>22</v>
      </c>
      <c r="B14" s="46"/>
      <c r="C14" s="46"/>
      <c r="D14" s="46"/>
      <c r="E14" s="46"/>
      <c r="F14" s="46"/>
      <c r="G14" s="46"/>
      <c r="H14" s="46"/>
      <c r="I14" s="46"/>
      <c r="J14" s="46"/>
      <c r="K14" s="46"/>
      <c r="L14" s="46"/>
      <c r="M14" s="46"/>
      <c r="N14" s="46"/>
      <c r="O14" s="46"/>
      <c r="P14" s="17"/>
      <c r="Q14" s="17"/>
      <c r="R14" s="17"/>
      <c r="S14" s="17"/>
      <c r="AJ14" s="5"/>
    </row>
    <row r="15" spans="1:111" s="4" customFormat="1" ht="50.1" customHeight="1" x14ac:dyDescent="0.25">
      <c r="A15" s="17"/>
      <c r="B15" s="18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AJ15" s="5"/>
    </row>
    <row r="16" spans="1:111" s="4" customFormat="1" ht="50.1" customHeight="1" x14ac:dyDescent="0.25">
      <c r="A16" s="24"/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17"/>
      <c r="Q16" s="17"/>
      <c r="R16" s="17"/>
      <c r="S16" s="17"/>
      <c r="AJ16" s="5"/>
    </row>
    <row r="17" spans="1:36" s="4" customFormat="1" ht="50.1" customHeight="1" x14ac:dyDescent="0.25">
      <c r="A17" s="23"/>
      <c r="B17" s="23"/>
      <c r="C17"/>
      <c r="D17"/>
      <c r="E17" s="6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AJ17" s="5"/>
    </row>
    <row r="18" spans="1:36" s="4" customFormat="1" ht="50.1" customHeight="1" x14ac:dyDescent="0.25">
      <c r="A18"/>
      <c r="B18" s="3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AJ18" s="5"/>
    </row>
    <row r="19" spans="1:36" s="4" customFormat="1" ht="50.1" customHeight="1" x14ac:dyDescent="0.25">
      <c r="A19"/>
      <c r="B19" s="3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AJ19" s="5"/>
    </row>
    <row r="20" spans="1:36" s="4" customFormat="1" ht="50.1" customHeight="1" x14ac:dyDescent="0.25">
      <c r="A20"/>
      <c r="B20" s="3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AJ20" s="5"/>
    </row>
    <row r="21" spans="1:36" s="4" customFormat="1" ht="50.1" customHeight="1" x14ac:dyDescent="0.25">
      <c r="A21"/>
      <c r="B21" s="3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AJ21" s="5"/>
    </row>
    <row r="22" spans="1:36" s="4" customFormat="1" ht="50.1" customHeight="1" x14ac:dyDescent="0.25">
      <c r="A22"/>
      <c r="B22" s="3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AJ22" s="5"/>
    </row>
    <row r="23" spans="1:36" s="4" customFormat="1" ht="50.1" customHeight="1" x14ac:dyDescent="0.25">
      <c r="A23"/>
      <c r="B23" s="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AJ23" s="5"/>
    </row>
    <row r="24" spans="1:36" s="4" customFormat="1" ht="50.1" customHeight="1" x14ac:dyDescent="0.25">
      <c r="A24"/>
      <c r="B24" s="3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AJ24" s="5"/>
    </row>
    <row r="25" spans="1:36" s="4" customFormat="1" ht="50.1" customHeight="1" x14ac:dyDescent="0.25">
      <c r="A25"/>
      <c r="B25" s="3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AJ25" s="5"/>
    </row>
    <row r="26" spans="1:36" ht="39.75" customHeight="1" x14ac:dyDescent="0.25"/>
    <row r="29" spans="1:36" ht="32.25" customHeight="1" x14ac:dyDescent="0.25"/>
    <row r="30" spans="1:36" ht="12.75" customHeight="1" x14ac:dyDescent="0.25"/>
  </sheetData>
  <sheetProtection formatCells="0" formatColumns="0" formatRows="0" insertColumns="0" insertRows="0" insertHyperlinks="0" deleteColumns="0" deleteRows="0" sort="0" autoFilter="0" pivotTables="0"/>
  <protectedRanges>
    <protectedRange sqref="N13 N12" name="Диапазон1_1"/>
    <protectedRange sqref="C8:C9 J9:L9 A4:A5 G8:H9 E9:F9 B1:E5 F1 F3:F5" name="Диапазон1"/>
  </protectedRanges>
  <mergeCells count="33">
    <mergeCell ref="A1:S1"/>
    <mergeCell ref="A2:S2"/>
    <mergeCell ref="A6:S7"/>
    <mergeCell ref="A3:S3"/>
    <mergeCell ref="P9:P11"/>
    <mergeCell ref="Q9:Q11"/>
    <mergeCell ref="R8:R11"/>
    <mergeCell ref="S8:S11"/>
    <mergeCell ref="I10:I11"/>
    <mergeCell ref="J10:J11"/>
    <mergeCell ref="N8:N11"/>
    <mergeCell ref="L10:L11"/>
    <mergeCell ref="J9:L9"/>
    <mergeCell ref="E10:E11"/>
    <mergeCell ref="O8:O11"/>
    <mergeCell ref="A4:S4"/>
    <mergeCell ref="P8:Q8"/>
    <mergeCell ref="C8:L8"/>
    <mergeCell ref="B8:B11"/>
    <mergeCell ref="M8:M11"/>
    <mergeCell ref="A13:R13"/>
    <mergeCell ref="A17:B17"/>
    <mergeCell ref="A16:O16"/>
    <mergeCell ref="F10:F11"/>
    <mergeCell ref="C10:D11"/>
    <mergeCell ref="A8:A11"/>
    <mergeCell ref="C12:D12"/>
    <mergeCell ref="K10:K11"/>
    <mergeCell ref="C9:F9"/>
    <mergeCell ref="H10:H11"/>
    <mergeCell ref="G10:G11"/>
    <mergeCell ref="G9:I9"/>
    <mergeCell ref="A14:O14"/>
  </mergeCells>
  <phoneticPr fontId="2" type="noConversion"/>
  <pageMargins left="0.35433070866141736" right="0.15748031496062992" top="0.19685039370078741" bottom="0.15748031496062992" header="0.15748031496062992" footer="0.15748031496062992"/>
  <pageSetup paperSize="9" scale="5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Расчет НМЦК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gap</dc:creator>
  <cp:lastModifiedBy>Мячкин Дмитрий Александрович</cp:lastModifiedBy>
  <cp:lastPrinted>2026-04-22T10:59:56Z</cp:lastPrinted>
  <dcterms:created xsi:type="dcterms:W3CDTF">2014-02-19T05:26:02Z</dcterms:created>
  <dcterms:modified xsi:type="dcterms:W3CDTF">2026-04-23T06:46:22Z</dcterms:modified>
</cp:coreProperties>
</file>