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!!!КД_2026\Тамбов\(ПЛАН) По обследованию специльно выделенного помещения\КД\"/>
    </mc:Choice>
  </mc:AlternateContent>
  <bookViews>
    <workbookView xWindow="0" yWindow="0" windowWidth="28800" windowHeight="12435"/>
  </bookViews>
  <sheets>
    <sheet name="Расчет Н(М)ЦК" sheetId="1" r:id="rId1"/>
  </sheets>
  <definedNames>
    <definedName name="_xlnm._FilterDatabase" localSheetId="0" hidden="1">'Расчет Н(М)ЦК'!$J$1:$J$16</definedName>
    <definedName name="Z_1F4013FB_034F_4E77_8BA4_990079245C04_.wvu.PrintArea" localSheetId="0" hidden="1">'Расчет Н(М)ЦК'!$A$1:$M$16</definedName>
    <definedName name="Z_DCFEB137_D3C3_458C_B3FD_A6104F56F5DF_.wvu.PrintArea" localSheetId="0" hidden="1">'Расчет Н(М)ЦК'!$A$1:$M$16</definedName>
    <definedName name="Z_F263C406_08CA_4FB1_9F65_5C2FB05B447E_.wvu.PrintArea" localSheetId="0" hidden="1">'Расчет Н(М)ЦК'!$A$1:$M$16</definedName>
  </definedNames>
  <calcPr calcId="152511" refMode="R1C1"/>
  <customWorkbookViews>
    <customWorkbookView name="specialist1 - Личное представление" guid="{1F4013FB-034F-4E77-8BA4-990079245C04}" mergeInterval="0" personalView="1" maximized="1" xWindow="1" yWindow="1" windowWidth="1920" windowHeight="850" activeSheetId="1"/>
    <customWorkbookView name="kazna - Личное представление" guid="{DCFEB137-D3C3-458C-B3FD-A6104F56F5DF}" mergeInterval="0" personalView="1" maximized="1" windowWidth="1676" windowHeight="777" activeSheetId="1"/>
    <customWorkbookView name="COKR - Личное представление" guid="{F263C406-08CA-4FB1-9F65-5C2FB05B447E}" mergeInterval="0" personalView="1" maximized="1" windowWidth="1916" windowHeight="855" activeSheetId="1"/>
  </customWorkbookViews>
</workbook>
</file>

<file path=xl/calcChain.xml><?xml version="1.0" encoding="utf-8"?>
<calcChain xmlns="http://schemas.openxmlformats.org/spreadsheetml/2006/main">
  <c r="M12" i="1" l="1"/>
  <c r="M13" i="1"/>
  <c r="J12" i="1" l="1"/>
</calcChain>
</file>

<file path=xl/sharedStrings.xml><?xml version="1.0" encoding="utf-8"?>
<sst xmlns="http://schemas.openxmlformats.org/spreadsheetml/2006/main" count="44" uniqueCount="30">
  <si>
    <t>№ п/п</t>
  </si>
  <si>
    <t>Единица измерений</t>
  </si>
  <si>
    <t>Количество</t>
  </si>
  <si>
    <t>Наименование товара, работы, услуги согласно описанию объекта закупки</t>
  </si>
  <si>
    <t>Наименование товара, работы, услуги по КТРУ</t>
  </si>
  <si>
    <t>Ценовые значения анализа рынка</t>
  </si>
  <si>
    <t>Ср. рыночная цена за единицу
(руб.)</t>
  </si>
  <si>
    <t xml:space="preserve">Всего
НМЦК (ЦК) с учетом ЛБО (руб.)
</t>
  </si>
  <si>
    <t xml:space="preserve"> Коэфф. вариации (v), (%)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</si>
  <si>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</si>
  <si>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</si>
  <si>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</si>
  <si>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</si>
  <si>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</si>
  <si>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</si>
  <si>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Расчет ЦК</t>
  </si>
  <si>
    <t>Итоговое значение ЦК (руб.)</t>
  </si>
  <si>
    <t>ИТОГО ЦК</t>
  </si>
  <si>
    <t xml:space="preserve">Используемый метод определения  ЦК: </t>
  </si>
  <si>
    <t xml:space="preserve">Обоснование цены контракта, заключаемого с единственным поставщиком (подрядчиком, исполнителем) (ЦК)
</t>
  </si>
  <si>
    <t>х</t>
  </si>
  <si>
    <r>
      <rPr>
        <b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Оказание услуг по проведению оценки эффективности защиты акустической речевой информации от утечки по акустическому и виброакустическому каналам выделенного помещения для обеспечения нужд Управления Федерального казначейства по Тамбовской области.</t>
    </r>
  </si>
  <si>
    <t>Источник №2                           Вх. № 7828 от 21.07.2026</t>
  </si>
  <si>
    <t>Источник №3                         Вх. № 7829 от 21.07.2026</t>
  </si>
  <si>
    <t>Оказание услуг по проведению оценки эффективности защиты акустической речевой информации от утечки по акустическому и виброакустическому каналам выделенного помещения</t>
  </si>
  <si>
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
ОКПД2: 74.90.20.140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</si>
  <si>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6 организаций: исх. от 14.07.2026 № 50-09-19/4585, в ЕИС от 14.07.2026 № 0828100000726000641. Ответ получен от 3 (трех) организаций на основании данной информации произведен расчет ЦК: Источник № 1 - вх. от 27.07.2026 № 7964, Источник № 2 - вх. от 21.07.2026 № 7828, Источник № 3 - вх. от 21.07.2026 № 7829.</t>
    </r>
  </si>
  <si>
    <t>Источник №1                        Вх. № 7964 от 27.07.2026</t>
  </si>
  <si>
    <t xml:space="preserve">единица </t>
  </si>
  <si>
    <r>
      <rPr>
        <b/>
        <sz val="12"/>
        <color theme="1"/>
        <rFont val="Times New Roman"/>
        <family val="1"/>
        <charset val="204"/>
      </rPr>
      <t>Дата подготовки обоснования ЦК:</t>
    </r>
    <r>
      <rPr>
        <sz val="12"/>
        <color theme="1"/>
        <rFont val="Times New Roman"/>
        <family val="1"/>
        <charset val="204"/>
      </rPr>
      <t xml:space="preserve">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</si>
</sst>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22" fillId="0" borderId="0"/>
  </cellStyleXfs>
  <cellXfs count="4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3" fillId="15" borderId="0" xfId="0" applyFont="1" applyFill="1"/>
    <xf numFmtId="0" fontId="23" fillId="15" borderId="0" xfId="0" applyFont="1" applyFill="1" applyAlignment="1">
      <alignment horizontal="left" vertical="center" wrapText="1"/>
    </xf>
    <xf numFmtId="0" fontId="4" fillId="15" borderId="0" xfId="0" applyFont="1" applyFill="1" applyAlignment="1">
      <alignment vertical="top" wrapText="1"/>
    </xf>
    <xf numFmtId="0" fontId="26" fillId="0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center" wrapText="1"/>
    </xf>
    <xf numFmtId="164" fontId="3" fillId="1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left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24" fillId="0" borderId="0" xfId="27" applyFont="1" applyFill="1" applyAlignment="1">
      <alignment horizontal="center" vertical="top" wrapText="1"/>
    </xf>
    <xf numFmtId="0" fontId="3" fillId="15" borderId="0" xfId="27" applyFont="1" applyFill="1" applyAlignment="1">
      <alignment horizontal="left" vertical="center" wrapText="1"/>
    </xf>
    <xf numFmtId="0" fontId="21" fillId="15" borderId="0" xfId="0" applyFont="1" applyFill="1" applyBorder="1" applyAlignment="1">
      <alignment horizontal="left" vertical="top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4" fillId="0" borderId="17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right"/>
    </xf>
    <xf numFmtId="0" fontId="23" fillId="15" borderId="0" xfId="0" applyFont="1" applyFill="1" applyAlignment="1">
      <alignment horizontal="left" vertical="center" wrapText="1"/>
    </xf>
  </cellXfs>
  <cellStyles count="2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3" xfId="25"/>
    <cellStyle name="Обычный 4" xfId="27"/>
    <cellStyle name="Плохой" xfId="7" builtinId="27" customBuiltin="1"/>
    <cellStyle name="Пояснение" xfId="15" builtinId="53" customBuiltin="1"/>
    <cellStyle name="Примечание 2" xfId="24"/>
    <cellStyle name="Примечание 3" xfId="2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view="pageBreakPreview" zoomScale="70" zoomScaleNormal="70" zoomScaleSheetLayoutView="70" workbookViewId="0">
      <selection activeCell="A2" sqref="A2:O2"/>
    </sheetView>
  </sheetViews>
  <sheetFormatPr defaultColWidth="9.140625" defaultRowHeight="15.75" x14ac:dyDescent="0.25"/>
  <cols>
    <col min="1" max="1" width="5.7109375" style="1" customWidth="1"/>
    <col min="2" max="2" width="15.7109375" style="1" customWidth="1"/>
    <col min="3" max="3" width="63.28515625" style="1" customWidth="1"/>
    <col min="4" max="6" width="15.7109375" style="1" customWidth="1"/>
    <col min="7" max="9" width="20.7109375" style="1" customWidth="1"/>
    <col min="10" max="10" width="15.7109375" style="1" customWidth="1"/>
    <col min="11" max="12" width="20.7109375" style="3" customWidth="1"/>
    <col min="13" max="15" width="15.7109375" style="1" customWidth="1"/>
    <col min="16" max="16" width="10.5703125" style="1" bestFit="1" customWidth="1"/>
    <col min="17" max="16384" width="9.140625" style="1"/>
  </cols>
  <sheetData>
    <row r="1" spans="1:15" ht="15.75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37" t="s">
        <v>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5.75" customHeight="1" x14ac:dyDescent="0.25">
      <c r="A3" s="26" t="s">
        <v>21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x14ac:dyDescent="0.25">
      <c r="A4" s="44" t="s">
        <v>18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12"/>
      <c r="M4" s="13"/>
      <c r="N4" s="13"/>
      <c r="O4" s="11"/>
    </row>
    <row r="5" spans="1:15" ht="48.75" customHeight="1" x14ac:dyDescent="0.25">
      <c r="A5" s="27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1.5" customHeight="1" x14ac:dyDescent="0.25">
      <c r="A6" s="38" t="s">
        <v>26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.75" customHeight="1" x14ac:dyDescent="0.25">
      <c r="A7" s="39" t="s">
        <v>0</v>
      </c>
      <c r="B7" s="34" t="s">
        <v>4</v>
      </c>
      <c r="C7" s="34" t="s">
        <v>3</v>
      </c>
      <c r="D7" s="34" t="s">
        <v>9</v>
      </c>
      <c r="E7" s="34" t="s">
        <v>1</v>
      </c>
      <c r="F7" s="34" t="s">
        <v>2</v>
      </c>
      <c r="G7" s="31" t="s">
        <v>15</v>
      </c>
      <c r="H7" s="32"/>
      <c r="I7" s="32"/>
      <c r="J7" s="32"/>
      <c r="K7" s="32"/>
      <c r="L7" s="32"/>
      <c r="M7" s="33"/>
      <c r="N7" s="28" t="s">
        <v>11</v>
      </c>
      <c r="O7" s="28" t="s">
        <v>7</v>
      </c>
    </row>
    <row r="8" spans="1:15" x14ac:dyDescent="0.25">
      <c r="A8" s="40"/>
      <c r="B8" s="35"/>
      <c r="C8" s="35"/>
      <c r="D8" s="35"/>
      <c r="E8" s="35"/>
      <c r="F8" s="35"/>
      <c r="G8" s="31" t="s">
        <v>5</v>
      </c>
      <c r="H8" s="32"/>
      <c r="I8" s="33"/>
      <c r="J8" s="28" t="s">
        <v>8</v>
      </c>
      <c r="K8" s="28" t="s">
        <v>6</v>
      </c>
      <c r="L8" s="28" t="s">
        <v>10</v>
      </c>
      <c r="M8" s="28" t="s">
        <v>16</v>
      </c>
      <c r="N8" s="29"/>
      <c r="O8" s="29"/>
    </row>
    <row r="9" spans="1:15" ht="39.950000000000003" customHeight="1" x14ac:dyDescent="0.25">
      <c r="A9" s="40"/>
      <c r="B9" s="35"/>
      <c r="C9" s="35"/>
      <c r="D9" s="35"/>
      <c r="E9" s="35"/>
      <c r="F9" s="35"/>
      <c r="G9" s="24" t="s">
        <v>27</v>
      </c>
      <c r="H9" s="19" t="s">
        <v>22</v>
      </c>
      <c r="I9" s="19" t="s">
        <v>23</v>
      </c>
      <c r="J9" s="29"/>
      <c r="K9" s="29"/>
      <c r="L9" s="29"/>
      <c r="M9" s="29"/>
      <c r="N9" s="29"/>
      <c r="O9" s="29"/>
    </row>
    <row r="10" spans="1:15" x14ac:dyDescent="0.25">
      <c r="A10" s="41"/>
      <c r="B10" s="36"/>
      <c r="C10" s="36"/>
      <c r="D10" s="36"/>
      <c r="E10" s="36"/>
      <c r="F10" s="36"/>
      <c r="G10" s="4"/>
      <c r="H10" s="5"/>
      <c r="I10" s="5"/>
      <c r="J10" s="30"/>
      <c r="K10" s="30"/>
      <c r="L10" s="30"/>
      <c r="M10" s="30"/>
      <c r="N10" s="30"/>
      <c r="O10" s="30"/>
    </row>
    <row r="11" spans="1:15" x14ac:dyDescent="0.25">
      <c r="A11" s="6">
        <v>1</v>
      </c>
      <c r="B11" s="7">
        <v>2</v>
      </c>
      <c r="C11" s="10">
        <v>3</v>
      </c>
      <c r="D11" s="7">
        <v>4</v>
      </c>
      <c r="E11" s="7">
        <v>5</v>
      </c>
      <c r="F11" s="7">
        <v>6</v>
      </c>
      <c r="G11" s="4">
        <v>8</v>
      </c>
      <c r="H11" s="5">
        <v>9</v>
      </c>
      <c r="I11" s="8">
        <v>10</v>
      </c>
      <c r="J11" s="9">
        <v>11</v>
      </c>
      <c r="K11" s="9">
        <v>12</v>
      </c>
      <c r="L11" s="9">
        <v>13</v>
      </c>
      <c r="M11" s="9">
        <v>14</v>
      </c>
      <c r="N11" s="9">
        <v>15</v>
      </c>
      <c r="O11" s="9">
        <v>16</v>
      </c>
    </row>
    <row r="12" spans="1:15" ht="63" x14ac:dyDescent="0.25">
      <c r="A12" s="15">
        <v>1</v>
      </c>
      <c r="B12" s="16" t="s">
        <v>20</v>
      </c>
      <c r="C12" s="22" t="s">
        <v>24</v>
      </c>
      <c r="D12" s="16" t="s">
        <v>20</v>
      </c>
      <c r="E12" s="18" t="s">
        <v>28</v>
      </c>
      <c r="F12" s="18">
        <v>1</v>
      </c>
      <c r="G12" s="20">
        <v>37500</v>
      </c>
      <c r="H12" s="20">
        <v>40000</v>
      </c>
      <c r="I12" s="20">
        <v>45000</v>
      </c>
      <c r="J12" s="17">
        <f t="shared" ref="J12" si="0">(STDEV(G12:I12)/AVERAGE(G12:I12))*100</f>
        <v>9.3521952958282437</v>
      </c>
      <c r="K12" s="21"/>
      <c r="L12" s="20">
        <v>271000</v>
      </c>
      <c r="M12" s="21">
        <f>F12*G12</f>
        <v>37500</v>
      </c>
      <c r="N12" s="16" t="s">
        <v>20</v>
      </c>
      <c r="O12" s="16" t="s">
        <v>20</v>
      </c>
    </row>
    <row r="13" spans="1:15" s="2" customFormat="1" ht="15.75" customHeight="1" x14ac:dyDescent="0.25">
      <c r="A13" s="42" t="s">
        <v>17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23">
        <f>M12</f>
        <v>37500</v>
      </c>
      <c r="N13" s="14" t="s">
        <v>20</v>
      </c>
      <c r="O13" s="14" t="s">
        <v>20</v>
      </c>
    </row>
    <row r="14" spans="1:15" s="2" customFormat="1" ht="15.75" customHeight="1" x14ac:dyDescent="0.25">
      <c r="A14" s="42" t="s">
        <v>12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14" t="s">
        <v>20</v>
      </c>
      <c r="N14" s="14" t="s">
        <v>20</v>
      </c>
      <c r="O14" s="14" t="s">
        <v>20</v>
      </c>
    </row>
    <row r="15" spans="1:15" s="2" customFormat="1" ht="15.75" customHeight="1" x14ac:dyDescent="0.25">
      <c r="A15" s="42" t="s">
        <v>13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14" t="s">
        <v>20</v>
      </c>
      <c r="N15" s="14" t="s">
        <v>20</v>
      </c>
      <c r="O15" s="14" t="s">
        <v>20</v>
      </c>
    </row>
    <row r="16" spans="1:15" x14ac:dyDescent="0.25">
      <c r="A16" s="43" t="s">
        <v>14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14" t="s">
        <v>20</v>
      </c>
      <c r="N16" s="14" t="s">
        <v>20</v>
      </c>
      <c r="O16" s="14" t="s">
        <v>20</v>
      </c>
    </row>
  </sheetData>
  <sheetProtection selectLockedCells="1" selectUnlockedCells="1"/>
  <customSheetViews>
    <customSheetView guid="{1F4013FB-034F-4E77-8BA4-990079245C04}" scale="115" showPageBreaks="1" fitToPage="1" printArea="1" view="pageBreakPreview" topLeftCell="A4">
      <selection activeCell="C9" sqref="C9:D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1"/>
    </customSheetView>
    <customSheetView guid="{DCFEB137-D3C3-458C-B3FD-A6104F56F5DF}" showPageBreaks="1" fitToPage="1" printArea="1" view="pageBreakPreview">
      <selection sqref="A1:J1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2"/>
    </customSheetView>
    <customSheetView guid="{F263C406-08CA-4FB1-9F65-5C2FB05B447E}" scale="115" showPageBreaks="1" fitToPage="1" printArea="1" view="pageBreakPreview" topLeftCell="A1389">
      <selection activeCell="B1419" sqref="B141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3"/>
    </customSheetView>
  </customSheetViews>
  <mergeCells count="24">
    <mergeCell ref="A15:L15"/>
    <mergeCell ref="A16:L16"/>
    <mergeCell ref="A4:K4"/>
    <mergeCell ref="M8:M10"/>
    <mergeCell ref="J8:J10"/>
    <mergeCell ref="K8:K10"/>
    <mergeCell ref="A13:L13"/>
    <mergeCell ref="A14:L14"/>
    <mergeCell ref="A1:O1"/>
    <mergeCell ref="A3:O3"/>
    <mergeCell ref="A5:O5"/>
    <mergeCell ref="O7:O10"/>
    <mergeCell ref="G7:M7"/>
    <mergeCell ref="E7:E10"/>
    <mergeCell ref="C7:C10"/>
    <mergeCell ref="N7:N10"/>
    <mergeCell ref="F7:F10"/>
    <mergeCell ref="G8:I8"/>
    <mergeCell ref="A2:O2"/>
    <mergeCell ref="A6:O6"/>
    <mergeCell ref="A7:A10"/>
    <mergeCell ref="B7:B10"/>
    <mergeCell ref="L8:L10"/>
    <mergeCell ref="D7:D10"/>
  </mergeCells>
  <pageMargins left="0.43307086614173229" right="0.23622047244094491" top="0.19685039370078741" bottom="0.19685039370078741" header="0.11811023622047245" footer="0.11811023622047245"/>
  <pageSetup paperSize="9" scale="47" fitToHeight="1000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Н(М)ЦК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MINEEVDV</dc:creator>
  <cp:lastModifiedBy>Ефимов Михаил Андреевич</cp:lastModifiedBy>
  <cp:lastPrinted>2022-12-08T05:20:45Z</cp:lastPrinted>
  <dcterms:created xsi:type="dcterms:W3CDTF">2006-09-16T00:00:00Z</dcterms:created>
  <dcterms:modified xsi:type="dcterms:W3CDTF">2026-07-28T14:19:28Z</dcterms:modified>
</cp:coreProperties>
</file>