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Автохозяйство\Запчасти август\"/>
    </mc:Choice>
  </mc:AlternateContent>
  <xr:revisionPtr revIDLastSave="0" documentId="13_ncr:1_{598DEBF7-FFEC-40FB-B9F3-6B88F761E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7" l="1"/>
  <c r="I15" i="7" s="1"/>
  <c r="J15" i="7" s="1"/>
  <c r="K15" i="7"/>
  <c r="L15" i="7" s="1"/>
  <c r="M15" i="7" s="1"/>
  <c r="H13" i="7" l="1"/>
  <c r="I13" i="7" s="1"/>
  <c r="J13" i="7" s="1"/>
  <c r="K13" i="7"/>
  <c r="L13" i="7" s="1"/>
  <c r="M13" i="7" s="1"/>
  <c r="H12" i="7"/>
  <c r="I12" i="7" s="1"/>
  <c r="J12" i="7" s="1"/>
  <c r="K12" i="7"/>
  <c r="L12" i="7" s="1"/>
  <c r="M12" i="7" s="1"/>
  <c r="K11" i="7"/>
  <c r="L11" i="7" s="1"/>
  <c r="M11" i="7" s="1"/>
  <c r="H11" i="7"/>
  <c r="I11" i="7" s="1"/>
  <c r="J11" i="7" s="1"/>
  <c r="K10" i="7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H14" i="7"/>
  <c r="I14" i="7" s="1"/>
  <c r="J14" i="7" s="1"/>
  <c r="K14" i="7"/>
  <c r="L14" i="7" s="1"/>
  <c r="M14" i="7" s="1"/>
  <c r="M16" i="7" l="1"/>
</calcChain>
</file>

<file path=xl/sharedStrings.xml><?xml version="1.0" encoding="utf-8"?>
<sst xmlns="http://schemas.openxmlformats.org/spreadsheetml/2006/main" count="42" uniqueCount="34">
  <si>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</si>
  <si>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</si>
  <si>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</si>
  <si>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</si>
  <si>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</si>
  <si>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</si>
  <si>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</si>
  <si>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</si>
  <si>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</si>
  <si>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</si>
  <si>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</si>
  <si>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</si>
  <si>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</si>
  <si>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</si>
  <si>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</si>
  <si>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</si>
  <si>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</si>
  <si>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</si>
  <si>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</si>
  <si>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</si>
  <si>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шт.</t>
  </si>
  <si>
    <t>А.Ю.Александров</t>
  </si>
  <si>
    <t>Коммерческое предложение  от 05.08.2026 (Источник №1)</t>
  </si>
  <si>
    <t>Коммерческое предложение от 05.08.2026 (Источник №2)</t>
  </si>
  <si>
    <t>Коммерческое предложение№  от 05.08.2026 (Источник №3)</t>
  </si>
  <si>
    <t>Лада  ВЕСТА фильтр салонный</t>
  </si>
  <si>
    <t xml:space="preserve">Фильтр масляный ВАЗ 2108 </t>
  </si>
  <si>
    <t xml:space="preserve">Фильтр воздушный н/обр. Лада Веста </t>
  </si>
  <si>
    <t>IDEMITSU 5W-40 Масло моторное, Синтетическое, Zepro, 4 л</t>
  </si>
  <si>
    <t>IDEMITSU 5W-40 Масло моторное, Синтетическое, Zepro, 1 л</t>
  </si>
  <si>
    <t xml:space="preserve">Фильтр масляный для TOYOTA Camry </t>
  </si>
  <si>
    <t>Фильтр воздушный для TOYOTA Camry</t>
  </si>
  <si>
    <t>Фильтр салонный для TOYOTA Camry</t>
  </si>
  <si>
    <t>Масло гидравлическое ВМГЗ, 20 литров/кан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</si>
</sst>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9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u/>
      <sz val="11"/>
      <color rgb="FF191919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001A34"/>
      <name val="Times New Roman"/>
      <family val="1"/>
      <charset val="204"/>
    </font>
    <font>
      <sz val="11"/>
      <color rgb="FF07070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justify" vertical="center"/>
    </xf>
    <xf numFmtId="0" fontId="17" fillId="0" borderId="0" xfId="0" applyFont="1"/>
    <xf numFmtId="0" fontId="18" fillId="0" borderId="0" xfId="0" applyFont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topLeftCell="A4" zoomScaleNormal="100" workbookViewId="0">
      <selection activeCell="C10" sqref="C10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22</v>
      </c>
      <c r="F5" s="15" t="s">
        <v>23</v>
      </c>
      <c r="G5" s="15" t="s">
        <v>24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15.75" x14ac:dyDescent="0.25">
      <c r="A7" s="17">
        <v>1</v>
      </c>
      <c r="B7" s="50" t="s">
        <v>25</v>
      </c>
      <c r="C7" s="30" t="s">
        <v>20</v>
      </c>
      <c r="D7" s="17">
        <v>1</v>
      </c>
      <c r="E7" s="31">
        <v>485</v>
      </c>
      <c r="F7" s="31">
        <v>465</v>
      </c>
      <c r="G7" s="32">
        <v>365</v>
      </c>
      <c r="H7" s="18">
        <f t="shared" ref="H7" si="0">(E7+F7+G7)/3</f>
        <v>438.33333333333331</v>
      </c>
      <c r="I7" s="19">
        <f t="shared" ref="I7" si="1">SQRT(((SUM((POWER(G7-H7,2)),(POWER(F7-H7,2)),(POWER(E7-H7,2)))/(COLUMNS(E7:G7)-1))))</f>
        <v>64.291005073286371</v>
      </c>
      <c r="J7" s="14">
        <f t="shared" ref="J7" si="2">I7/H7*100</f>
        <v>14.66714944637712</v>
      </c>
      <c r="K7" s="18">
        <f t="shared" ref="K7" si="3">((D7/3)*(SUM(E7:G7)))</f>
        <v>438.33333333333331</v>
      </c>
      <c r="L7" s="18">
        <f t="shared" ref="L7" si="4">ROUND((K7/D7),2)</f>
        <v>438.33</v>
      </c>
      <c r="M7" s="19">
        <f>ROUND(D7*L7,2)</f>
        <v>438.33</v>
      </c>
    </row>
    <row r="8" spans="1:15" ht="15.75" x14ac:dyDescent="0.25">
      <c r="A8" s="17">
        <v>2</v>
      </c>
      <c r="B8" s="51" t="s">
        <v>26</v>
      </c>
      <c r="C8" s="30" t="s">
        <v>20</v>
      </c>
      <c r="D8" s="17">
        <v>1</v>
      </c>
      <c r="E8" s="31">
        <v>610</v>
      </c>
      <c r="F8" s="31">
        <v>600</v>
      </c>
      <c r="G8" s="32">
        <v>540</v>
      </c>
      <c r="H8" s="18">
        <f t="shared" ref="H8:H9" si="5">(E8+F8+G8)/3</f>
        <v>583.33333333333337</v>
      </c>
      <c r="I8" s="19">
        <f t="shared" ref="I8:I9" si="6">SQRT(((SUM((POWER(G8-H8,2)),(POWER(F8-H8,2)),(POWER(E8-H8,2)))/(COLUMNS(E8:G8)-1))))</f>
        <v>37.859388972001824</v>
      </c>
      <c r="J8" s="14">
        <f t="shared" ref="J8:J9" si="7">I8/H8*100</f>
        <v>6.4901809666288832</v>
      </c>
      <c r="K8" s="18">
        <f t="shared" ref="K8:K9" si="8">((D8/3)*(SUM(E8:G8)))</f>
        <v>583.33333333333326</v>
      </c>
      <c r="L8" s="18">
        <f t="shared" ref="L8:L9" si="9">ROUND((K8/D8),2)</f>
        <v>583.33000000000004</v>
      </c>
      <c r="M8" s="19">
        <f t="shared" ref="M8:M9" si="10">ROUND(D8*L8,2)</f>
        <v>583.33000000000004</v>
      </c>
    </row>
    <row r="9" spans="1:15" ht="15.75" x14ac:dyDescent="0.25">
      <c r="A9" s="17">
        <v>3</v>
      </c>
      <c r="B9" s="50" t="s">
        <v>27</v>
      </c>
      <c r="C9" s="30" t="s">
        <v>20</v>
      </c>
      <c r="D9" s="17">
        <v>1</v>
      </c>
      <c r="E9" s="31">
        <v>1120</v>
      </c>
      <c r="F9" s="31">
        <v>1250</v>
      </c>
      <c r="G9" s="32">
        <v>1110</v>
      </c>
      <c r="H9" s="18">
        <f t="shared" si="5"/>
        <v>1160</v>
      </c>
      <c r="I9" s="19">
        <f t="shared" si="6"/>
        <v>78.10249675906654</v>
      </c>
      <c r="J9" s="14">
        <f t="shared" si="7"/>
        <v>6.7329738585402188</v>
      </c>
      <c r="K9" s="18">
        <f t="shared" si="8"/>
        <v>1160</v>
      </c>
      <c r="L9" s="18">
        <f t="shared" si="9"/>
        <v>1160</v>
      </c>
      <c r="M9" s="19">
        <f t="shared" si="10"/>
        <v>1160</v>
      </c>
    </row>
    <row r="10" spans="1:15" ht="30" customHeight="1" x14ac:dyDescent="0.25">
      <c r="A10" s="17">
        <v>4</v>
      </c>
      <c r="B10" s="54" t="s">
        <v>29</v>
      </c>
      <c r="C10" s="30" t="s">
        <v>20</v>
      </c>
      <c r="D10" s="17">
        <v>2</v>
      </c>
      <c r="E10" s="31">
        <v>1850</v>
      </c>
      <c r="F10" s="31">
        <v>1750</v>
      </c>
      <c r="G10" s="32">
        <v>1650</v>
      </c>
      <c r="H10" s="18">
        <f t="shared" ref="H10:H13" si="11">(E10+F10+G10)/3</f>
        <v>1750</v>
      </c>
      <c r="I10" s="19">
        <f t="shared" ref="I10:I13" si="12">SQRT(((SUM((POWER(G10-H10,2)),(POWER(F10-H10,2)),(POWER(E10-H10,2)))/(COLUMNS(E10:G10)-1))))</f>
        <v>100</v>
      </c>
      <c r="J10" s="14">
        <f t="shared" ref="J10:J13" si="13">I10/H10*100</f>
        <v>5.7142857142857144</v>
      </c>
      <c r="K10" s="18">
        <f t="shared" ref="K10:K13" si="14">((D10/3)*(SUM(E10:G10)))</f>
        <v>3500</v>
      </c>
      <c r="L10" s="18">
        <f t="shared" ref="L10:L13" si="15">ROUND((K10/D10),2)</f>
        <v>1750</v>
      </c>
      <c r="M10" s="19">
        <f t="shared" ref="M10:M13" si="16">ROUND(D10*L10,2)</f>
        <v>3500</v>
      </c>
    </row>
    <row r="11" spans="1:15" ht="26.25" customHeight="1" x14ac:dyDescent="0.2">
      <c r="A11" s="17">
        <v>5</v>
      </c>
      <c r="B11" s="52" t="s">
        <v>28</v>
      </c>
      <c r="C11" s="30" t="s">
        <v>20</v>
      </c>
      <c r="D11" s="17">
        <v>1</v>
      </c>
      <c r="E11" s="31">
        <v>6020</v>
      </c>
      <c r="F11" s="31">
        <v>6000</v>
      </c>
      <c r="G11" s="32">
        <v>5650</v>
      </c>
      <c r="H11" s="18">
        <f t="shared" si="11"/>
        <v>5890</v>
      </c>
      <c r="I11" s="19">
        <f t="shared" si="12"/>
        <v>208.08652046684813</v>
      </c>
      <c r="J11" s="14">
        <f t="shared" si="13"/>
        <v>3.5328781063981003</v>
      </c>
      <c r="K11" s="18">
        <f t="shared" si="14"/>
        <v>5890</v>
      </c>
      <c r="L11" s="18">
        <f t="shared" si="15"/>
        <v>5890</v>
      </c>
      <c r="M11" s="19">
        <f t="shared" si="16"/>
        <v>5890</v>
      </c>
    </row>
    <row r="12" spans="1:15" ht="15.75" x14ac:dyDescent="0.25">
      <c r="A12" s="17">
        <v>6</v>
      </c>
      <c r="B12" s="53" t="s">
        <v>30</v>
      </c>
      <c r="C12" s="30" t="s">
        <v>20</v>
      </c>
      <c r="D12" s="17">
        <v>1</v>
      </c>
      <c r="E12" s="31">
        <v>1010</v>
      </c>
      <c r="F12" s="31">
        <v>1000</v>
      </c>
      <c r="G12" s="32">
        <v>980</v>
      </c>
      <c r="H12" s="18">
        <f t="shared" si="11"/>
        <v>996.66666666666663</v>
      </c>
      <c r="I12" s="19">
        <f t="shared" si="12"/>
        <v>15.275252316519467</v>
      </c>
      <c r="J12" s="14">
        <f t="shared" si="13"/>
        <v>1.5326340116909163</v>
      </c>
      <c r="K12" s="18">
        <f t="shared" si="14"/>
        <v>996.66666666666663</v>
      </c>
      <c r="L12" s="18">
        <f t="shared" si="15"/>
        <v>996.67</v>
      </c>
      <c r="M12" s="19">
        <f t="shared" si="16"/>
        <v>996.67</v>
      </c>
    </row>
    <row r="13" spans="1:15" ht="15.75" x14ac:dyDescent="0.25">
      <c r="A13" s="17">
        <v>7</v>
      </c>
      <c r="B13" s="51" t="s">
        <v>31</v>
      </c>
      <c r="C13" s="30" t="s">
        <v>20</v>
      </c>
      <c r="D13" s="17">
        <v>1</v>
      </c>
      <c r="E13" s="31">
        <v>1050</v>
      </c>
      <c r="F13" s="31">
        <v>1030</v>
      </c>
      <c r="G13" s="32">
        <v>930</v>
      </c>
      <c r="H13" s="18">
        <f t="shared" si="11"/>
        <v>1003.3333333333334</v>
      </c>
      <c r="I13" s="19">
        <f t="shared" si="12"/>
        <v>64.291005073286371</v>
      </c>
      <c r="J13" s="14">
        <f t="shared" si="13"/>
        <v>6.4077413694305347</v>
      </c>
      <c r="K13" s="18">
        <f t="shared" si="14"/>
        <v>1003.3333333333333</v>
      </c>
      <c r="L13" s="18">
        <f t="shared" si="15"/>
        <v>1003.33</v>
      </c>
      <c r="M13" s="19">
        <f t="shared" si="16"/>
        <v>1003.33</v>
      </c>
    </row>
    <row r="14" spans="1:15" ht="15.75" x14ac:dyDescent="0.2">
      <c r="A14" s="17">
        <v>8</v>
      </c>
      <c r="B14" s="33" t="s">
        <v>32</v>
      </c>
      <c r="C14" s="30" t="s">
        <v>20</v>
      </c>
      <c r="D14" s="17">
        <v>1</v>
      </c>
      <c r="E14" s="31">
        <v>1340</v>
      </c>
      <c r="F14" s="31">
        <v>1320</v>
      </c>
      <c r="G14" s="32">
        <v>1265</v>
      </c>
      <c r="H14" s="18">
        <f t="shared" ref="H14:H15" si="17">(E14+F14+G14)/3</f>
        <v>1308.3333333333333</v>
      </c>
      <c r="I14" s="19">
        <f t="shared" ref="I14:I15" si="18">SQRT(((SUM((POWER(G14-H14,2)),(POWER(F14-H14,2)),(POWER(E14-H14,2)))/(COLUMNS(E14:G14)-1))))</f>
        <v>38.837267325770149</v>
      </c>
      <c r="J14" s="14">
        <f t="shared" ref="J14:J15" si="19">I14/H14*100</f>
        <v>2.9684535535620498</v>
      </c>
      <c r="K14" s="18">
        <f t="shared" ref="K14:K15" si="20">((D14/3)*(SUM(E14:G14)))</f>
        <v>1308.3333333333333</v>
      </c>
      <c r="L14" s="18">
        <f t="shared" ref="L14:L15" si="21">ROUND((K14/D14),2)</f>
        <v>1308.33</v>
      </c>
      <c r="M14" s="19">
        <f t="shared" ref="M14:M15" si="22">ROUND(D14*L14,2)</f>
        <v>1308.33</v>
      </c>
    </row>
    <row r="15" spans="1:15" ht="15.75" x14ac:dyDescent="0.25">
      <c r="A15" s="17">
        <v>9</v>
      </c>
      <c r="B15" s="50" t="s">
        <v>33</v>
      </c>
      <c r="C15" s="30" t="s">
        <v>20</v>
      </c>
      <c r="D15" s="17">
        <v>2</v>
      </c>
      <c r="E15" s="31">
        <v>5650</v>
      </c>
      <c r="F15" s="31">
        <v>5600</v>
      </c>
      <c r="G15" s="32">
        <v>5500</v>
      </c>
      <c r="H15" s="18">
        <f t="shared" si="17"/>
        <v>5583.333333333333</v>
      </c>
      <c r="I15" s="19">
        <f t="shared" si="18"/>
        <v>76.376261582597337</v>
      </c>
      <c r="J15" s="14">
        <f t="shared" si="19"/>
        <v>1.3679330432704</v>
      </c>
      <c r="K15" s="18">
        <f t="shared" si="20"/>
        <v>11166.666666666666</v>
      </c>
      <c r="L15" s="18">
        <f t="shared" si="21"/>
        <v>5583.33</v>
      </c>
      <c r="M15" s="19">
        <f t="shared" si="22"/>
        <v>11166.66</v>
      </c>
    </row>
    <row r="16" spans="1:15" ht="63" x14ac:dyDescent="0.2">
      <c r="A16" s="17"/>
      <c r="B16" s="20" t="s">
        <v>18</v>
      </c>
      <c r="C16" s="46"/>
      <c r="D16" s="46"/>
      <c r="E16" s="46"/>
      <c r="F16" s="46"/>
      <c r="G16" s="46"/>
      <c r="H16" s="46"/>
      <c r="I16" s="46"/>
      <c r="J16" s="46"/>
      <c r="K16" s="48" t="s">
        <v>13</v>
      </c>
      <c r="L16" s="48"/>
      <c r="M16" s="21">
        <f>SUM(M7:M15)</f>
        <v>26046.65</v>
      </c>
      <c r="O16" s="9"/>
    </row>
    <row r="17" spans="1:13" ht="19.899999999999999" customHeight="1" x14ac:dyDescent="0.2">
      <c r="A17" s="8"/>
      <c r="B17" s="22"/>
      <c r="C17" s="23"/>
      <c r="D17" s="23"/>
      <c r="E17" s="23"/>
      <c r="F17" s="23"/>
      <c r="G17" s="23"/>
      <c r="H17" s="24"/>
      <c r="I17" s="25"/>
      <c r="J17" s="25"/>
      <c r="K17" s="26"/>
      <c r="L17" s="27"/>
      <c r="M17" s="28"/>
    </row>
    <row r="18" spans="1:13" s="2" customFormat="1" ht="41.45" hidden="1" customHeight="1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7"/>
    </row>
    <row r="19" spans="1:13" s="5" customFormat="1" ht="42" customHeight="1" x14ac:dyDescent="0.2">
      <c r="A19" s="39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6"/>
    </row>
    <row r="20" spans="1:13" s="12" customFormat="1" ht="15.75" x14ac:dyDescent="0.25">
      <c r="B20" s="29" t="s">
        <v>19</v>
      </c>
      <c r="C20" s="10"/>
      <c r="D20" s="11"/>
      <c r="F20" s="11"/>
      <c r="G20" s="11"/>
      <c r="H20" s="10" t="s">
        <v>21</v>
      </c>
      <c r="I20" s="11"/>
      <c r="J20" s="11"/>
    </row>
  </sheetData>
  <mergeCells count="16">
    <mergeCell ref="H1:M1"/>
    <mergeCell ref="A6:M6"/>
    <mergeCell ref="A2:K2"/>
    <mergeCell ref="A19:K19"/>
    <mergeCell ref="H4:J4"/>
    <mergeCell ref="B4:B5"/>
    <mergeCell ref="C4:C5"/>
    <mergeCell ref="A3:M3"/>
    <mergeCell ref="K4:L4"/>
    <mergeCell ref="E4:G4"/>
    <mergeCell ref="C16:J16"/>
    <mergeCell ref="A4:A5"/>
    <mergeCell ref="D4:D5"/>
    <mergeCell ref="A18:L18"/>
    <mergeCell ref="K16:L16"/>
    <mergeCell ref="M4:M5"/>
  </mergeCells>
  <phoneticPr fontId="0" type="noConversion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2023-08-11T07:40:50Z</cp:lastPrinted>
  <dcterms:created xsi:type="dcterms:W3CDTF">2011-05-04T10:33:42Z</dcterms:created>
  <dcterms:modified xsi:type="dcterms:W3CDTF">2026-08-12T10:43:42Z</dcterms:modified>
</cp:coreProperties>
</file>