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M12" i="1" l="1"/>
  <c r="J8" i="1" l="1"/>
  <c r="N11" i="1" l="1"/>
  <c r="M11" i="1" s="1"/>
  <c r="N8" i="1"/>
  <c r="M8" i="1" s="1"/>
  <c r="K8" i="1"/>
  <c r="L8" i="1" s="1"/>
  <c r="N12" i="1"/>
  <c r="J12" i="1"/>
  <c r="K12" i="1" s="1"/>
  <c r="L12" i="1" s="1"/>
  <c r="J11" i="1"/>
  <c r="K11" i="1" s="1"/>
  <c r="L11" i="1" s="1"/>
  <c r="N10" i="1"/>
  <c r="M10" i="1" s="1"/>
  <c r="J10" i="1"/>
  <c r="K10" i="1" s="1"/>
  <c r="L10" i="1" s="1"/>
  <c r="N9" i="1"/>
  <c r="M9" i="1" s="1"/>
  <c r="J9" i="1"/>
  <c r="K9" i="1" s="1"/>
  <c r="L9" i="1" s="1"/>
  <c r="N14" i="1"/>
  <c r="M14" i="1" s="1"/>
  <c r="J14" i="1"/>
  <c r="K14" i="1" s="1"/>
  <c r="L14" i="1" s="1"/>
  <c r="N13" i="1"/>
  <c r="M13" i="1" s="1"/>
  <c r="J13" i="1"/>
  <c r="K13" i="1" s="1"/>
  <c r="L13" i="1" s="1"/>
  <c r="M15" i="1" l="1"/>
</calcChain>
</file>

<file path=xl/sharedStrings.xml><?xml version="1.0" encoding="utf-8"?>
<sst xmlns="http://schemas.openxmlformats.org/spreadsheetml/2006/main" count="38" uniqueCount="32">
  <si>
    <t>Используемый метод определения НМЦК с обоснованием: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</si>
  <si>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</si>
  <si>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</si>
  <si>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</si>
  <si>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</si>
  <si>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</si>
  <si>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</si>
  <si>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</si>
  <si>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</si>
  <si>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</si>
  <si>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</si>
  <si>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</si>
  <si>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</si>
  <si>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</si>
  <si>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</si>
  <si>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Приложение № 1 к описанию объекта закупки</t>
  </si>
  <si>
    <t>Наименование товара</t>
  </si>
  <si>
    <t>Расчет начальной (максимальной) цены Контракта</t>
  </si>
  <si>
    <t xml:space="preserve">Ценовое предложение исх.№  от 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</si>
  <si>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</si>
  <si>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Обоснование начальной (максимальной) цены Контракта на поставку и установку жалюзи</t>
  </si>
  <si>
    <t>Жалюзи тип 1</t>
  </si>
  <si>
    <t>Рулонные шторы тип 1</t>
  </si>
  <si>
    <t>Жалюзи тип 2</t>
  </si>
  <si>
    <t>Жалюзи тип 3</t>
  </si>
  <si>
    <t>Жалюзи тип 4</t>
  </si>
  <si>
    <t>Жалюзи тип 5</t>
  </si>
  <si>
    <t>шт</t>
  </si>
  <si>
    <t>Рулонные шторы тип 2</t>
  </si>
  <si>
    <t xml:space="preserve">Ценовое предложение 1 вх № 544-з от 15.06.2026
</t>
  </si>
  <si>
    <t xml:space="preserve">Ценовое предложение 2 вх № 545-з от 15.06.2026
</t>
  </si>
  <si>
    <t xml:space="preserve">Ценовое предложение 3 вх № 546-з от 15.06.2026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</si>
</sst>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A5" workbookViewId="0">
      <selection activeCell="M12" sqref="M12"/>
    </sheetView>
  </sheetViews>
  <sheetFormatPr defaultRowHeight="15" x14ac:dyDescent="0.25"/>
  <cols>
    <col min="1" max="1" width="3.140625" style="1" customWidth="1"/>
    <col min="2" max="2" width="29.5703125" style="1" customWidth="1"/>
    <col min="3" max="3" width="9.28515625" style="2" customWidth="1"/>
    <col min="4" max="4" width="10.5703125" style="1" customWidth="1"/>
    <col min="5" max="6" width="21" style="3" customWidth="1"/>
    <col min="7" max="7" width="20.1406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1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x14ac:dyDescent="0.25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4.45" customHeight="1" x14ac:dyDescent="0.25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30"/>
      <c r="M3" s="30"/>
      <c r="N3" s="30"/>
    </row>
    <row r="4" spans="1:15" ht="72.75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2" t="s">
        <v>13</v>
      </c>
      <c r="L4" s="32"/>
      <c r="M4" s="32"/>
      <c r="N4" s="32"/>
    </row>
    <row r="5" spans="1:15" ht="15.6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62.45" customHeight="1" x14ac:dyDescent="0.25">
      <c r="A6" s="22" t="s">
        <v>1</v>
      </c>
      <c r="B6" s="23" t="s">
        <v>16</v>
      </c>
      <c r="C6" s="24" t="s">
        <v>2</v>
      </c>
      <c r="D6" s="23" t="s">
        <v>3</v>
      </c>
      <c r="E6" s="25" t="s">
        <v>4</v>
      </c>
      <c r="F6" s="25"/>
      <c r="G6" s="25"/>
      <c r="H6" s="25"/>
      <c r="I6" s="25"/>
      <c r="J6" s="26" t="s">
        <v>5</v>
      </c>
      <c r="K6" s="26"/>
      <c r="L6" s="26"/>
      <c r="M6" s="25" t="s">
        <v>6</v>
      </c>
      <c r="N6" s="25"/>
    </row>
    <row r="7" spans="1:15" ht="154.5" customHeight="1" x14ac:dyDescent="0.25">
      <c r="A7" s="22"/>
      <c r="B7" s="23"/>
      <c r="C7" s="24"/>
      <c r="D7" s="23"/>
      <c r="E7" s="5" t="s">
        <v>29</v>
      </c>
      <c r="F7" s="5" t="s">
        <v>30</v>
      </c>
      <c r="G7" s="5" t="s">
        <v>31</v>
      </c>
      <c r="H7" s="6" t="s">
        <v>18</v>
      </c>
      <c r="I7" s="6" t="s">
        <v>7</v>
      </c>
      <c r="J7" s="7" t="s">
        <v>8</v>
      </c>
      <c r="K7" s="6" t="s">
        <v>9</v>
      </c>
      <c r="L7" s="6" t="s">
        <v>19</v>
      </c>
      <c r="M7" s="8" t="s">
        <v>10</v>
      </c>
      <c r="N7" s="7" t="s">
        <v>14</v>
      </c>
    </row>
    <row r="8" spans="1:15" ht="36" customHeight="1" x14ac:dyDescent="0.25">
      <c r="A8" s="12">
        <v>1</v>
      </c>
      <c r="B8" s="9" t="s">
        <v>21</v>
      </c>
      <c r="C8" s="14" t="s">
        <v>27</v>
      </c>
      <c r="D8" s="13">
        <v>1</v>
      </c>
      <c r="E8" s="5">
        <v>3812</v>
      </c>
      <c r="F8" s="5">
        <v>11319</v>
      </c>
      <c r="G8" s="5">
        <v>9903</v>
      </c>
      <c r="H8" s="13"/>
      <c r="I8" s="13"/>
      <c r="J8" s="15">
        <f>AVERAGE(E8:G8)</f>
        <v>8344.6666666666661</v>
      </c>
      <c r="K8" s="15">
        <f t="shared" ref="K8" si="0">SQRT(((SUM((POWER(G8-J8,2)),(POWER(F8-J8,2)),(POWER(E8-J8,2)),)/(COLUMNS(E8:G8)-1))))</f>
        <v>3988.7421994073939</v>
      </c>
      <c r="L8" s="15">
        <f>K8/J8*100</f>
        <v>47.799898530886722</v>
      </c>
      <c r="M8" s="10">
        <f t="shared" ref="M8" si="1">N8*D8</f>
        <v>3812</v>
      </c>
      <c r="N8" s="10">
        <f t="shared" ref="N8" si="2">MIN(E8,F8,G8)</f>
        <v>3812</v>
      </c>
      <c r="O8" s="4"/>
    </row>
    <row r="9" spans="1:15" ht="36" customHeight="1" x14ac:dyDescent="0.25">
      <c r="A9" s="12">
        <v>2</v>
      </c>
      <c r="B9" s="9" t="s">
        <v>22</v>
      </c>
      <c r="C9" s="14" t="s">
        <v>27</v>
      </c>
      <c r="D9" s="13">
        <v>2</v>
      </c>
      <c r="E9" s="5">
        <v>4339</v>
      </c>
      <c r="F9" s="5">
        <v>8626</v>
      </c>
      <c r="G9" s="5">
        <v>10029</v>
      </c>
      <c r="H9" s="13"/>
      <c r="I9" s="13"/>
      <c r="J9" s="15">
        <f t="shared" ref="J9:J12" si="3">AVERAGE(E9:G9)</f>
        <v>7664.666666666667</v>
      </c>
      <c r="K9" s="15">
        <f t="shared" ref="K9:K12" si="4">SQRT(((SUM((POWER(G9-J9,2)),(POWER(F9-J9,2)),(POWER(E9-J9,2)),)/(COLUMNS(E9:G9)-1))))</f>
        <v>2964.3121180694407</v>
      </c>
      <c r="L9" s="16">
        <f t="shared" ref="L9:L14" si="5">K9/J9*100</f>
        <v>38.675029808681927</v>
      </c>
      <c r="M9" s="10">
        <f t="shared" ref="M9:M12" si="6">N9*D9</f>
        <v>8678</v>
      </c>
      <c r="N9" s="10">
        <f t="shared" ref="N9:N12" si="7">MIN(E9,F9,G9)</f>
        <v>4339</v>
      </c>
      <c r="O9" s="4"/>
    </row>
    <row r="10" spans="1:15" ht="36" customHeight="1" x14ac:dyDescent="0.25">
      <c r="A10" s="12">
        <v>3</v>
      </c>
      <c r="B10" s="9" t="s">
        <v>23</v>
      </c>
      <c r="C10" s="14" t="s">
        <v>27</v>
      </c>
      <c r="D10" s="13">
        <v>1</v>
      </c>
      <c r="E10" s="5">
        <v>3354</v>
      </c>
      <c r="F10" s="5">
        <v>11307</v>
      </c>
      <c r="G10" s="5">
        <v>9902</v>
      </c>
      <c r="H10" s="13"/>
      <c r="I10" s="13"/>
      <c r="J10" s="15">
        <f t="shared" si="3"/>
        <v>8187.666666666667</v>
      </c>
      <c r="K10" s="15">
        <f t="shared" si="4"/>
        <v>4244.6149805763689</v>
      </c>
      <c r="L10" s="16">
        <f t="shared" si="5"/>
        <v>51.841570417819916</v>
      </c>
      <c r="M10" s="10">
        <f>N10*D10</f>
        <v>3354</v>
      </c>
      <c r="N10" s="10">
        <f t="shared" si="7"/>
        <v>3354</v>
      </c>
      <c r="O10" s="4"/>
    </row>
    <row r="11" spans="1:15" ht="36" customHeight="1" x14ac:dyDescent="0.25">
      <c r="A11" s="12">
        <v>4</v>
      </c>
      <c r="B11" s="9" t="s">
        <v>24</v>
      </c>
      <c r="C11" s="14" t="s">
        <v>27</v>
      </c>
      <c r="D11" s="13">
        <v>2</v>
      </c>
      <c r="E11" s="5">
        <v>3354</v>
      </c>
      <c r="F11" s="5">
        <v>11151</v>
      </c>
      <c r="G11" s="5">
        <v>9751</v>
      </c>
      <c r="H11" s="13"/>
      <c r="I11" s="13"/>
      <c r="J11" s="15">
        <f t="shared" si="3"/>
        <v>8085.333333333333</v>
      </c>
      <c r="K11" s="15">
        <f t="shared" si="4"/>
        <v>4156.8180539125524</v>
      </c>
      <c r="L11" s="16">
        <f t="shared" si="5"/>
        <v>51.411832790804993</v>
      </c>
      <c r="M11" s="10">
        <f t="shared" si="6"/>
        <v>6708</v>
      </c>
      <c r="N11" s="10">
        <f>MIN(E11,F11,G11)</f>
        <v>3354</v>
      </c>
      <c r="O11" s="4"/>
    </row>
    <row r="12" spans="1:15" ht="36" customHeight="1" x14ac:dyDescent="0.25">
      <c r="A12" s="12">
        <v>5</v>
      </c>
      <c r="B12" s="9" t="s">
        <v>28</v>
      </c>
      <c r="C12" s="14" t="s">
        <v>27</v>
      </c>
      <c r="D12" s="13">
        <v>2</v>
      </c>
      <c r="E12" s="5">
        <v>6103.5</v>
      </c>
      <c r="F12" s="5">
        <v>7276</v>
      </c>
      <c r="G12" s="5">
        <v>5340</v>
      </c>
      <c r="H12" s="13"/>
      <c r="I12" s="13"/>
      <c r="J12" s="15">
        <f t="shared" si="3"/>
        <v>6239.833333333333</v>
      </c>
      <c r="K12" s="15">
        <f t="shared" si="4"/>
        <v>975.17387338532274</v>
      </c>
      <c r="L12" s="16">
        <f t="shared" si="5"/>
        <v>15.628203852431788</v>
      </c>
      <c r="M12" s="10">
        <f>N12*D12</f>
        <v>10680</v>
      </c>
      <c r="N12" s="10">
        <f t="shared" si="7"/>
        <v>5340</v>
      </c>
      <c r="O12" s="4"/>
    </row>
    <row r="13" spans="1:15" ht="36" customHeight="1" x14ac:dyDescent="0.25">
      <c r="A13" s="12">
        <v>6</v>
      </c>
      <c r="B13" s="9" t="s">
        <v>25</v>
      </c>
      <c r="C13" s="14" t="s">
        <v>27</v>
      </c>
      <c r="D13" s="13">
        <v>5</v>
      </c>
      <c r="E13" s="5">
        <v>2881.2</v>
      </c>
      <c r="F13" s="5">
        <v>8433</v>
      </c>
      <c r="G13" s="5">
        <v>6224</v>
      </c>
      <c r="H13" s="13"/>
      <c r="I13" s="13"/>
      <c r="J13" s="15">
        <f t="shared" ref="J13:J14" si="8">AVERAGE(E13:G13)</f>
        <v>5846.0666666666666</v>
      </c>
      <c r="K13" s="15">
        <f t="shared" ref="K13:K14" si="9">SQRT(((SUM((POWER(G13-J13,2)),(POWER(F13-J13,2)),(POWER(E13-J13,2)),)/(COLUMNS(E13:G13)-1))))</f>
        <v>2795.1289797312274</v>
      </c>
      <c r="L13" s="16">
        <f t="shared" si="5"/>
        <v>47.812129746460194</v>
      </c>
      <c r="M13" s="10">
        <f t="shared" ref="M13:M14" si="10">N13*D13</f>
        <v>14406</v>
      </c>
      <c r="N13" s="10">
        <f t="shared" ref="N13:N14" si="11">MIN(E13,F13,G13)</f>
        <v>2881.2</v>
      </c>
      <c r="O13" s="4"/>
    </row>
    <row r="14" spans="1:15" ht="36" customHeight="1" x14ac:dyDescent="0.25">
      <c r="A14" s="12">
        <v>7</v>
      </c>
      <c r="B14" s="9" t="s">
        <v>26</v>
      </c>
      <c r="C14" s="14" t="s">
        <v>27</v>
      </c>
      <c r="D14" s="13">
        <v>1</v>
      </c>
      <c r="E14" s="5">
        <v>3354</v>
      </c>
      <c r="F14" s="5">
        <v>10995</v>
      </c>
      <c r="G14" s="5">
        <v>9600</v>
      </c>
      <c r="H14" s="13"/>
      <c r="I14" s="13"/>
      <c r="J14" s="15">
        <f t="shared" si="8"/>
        <v>7983</v>
      </c>
      <c r="K14" s="15">
        <f t="shared" si="9"/>
        <v>4069.058490609345</v>
      </c>
      <c r="L14" s="16">
        <f t="shared" si="5"/>
        <v>50.971545667159525</v>
      </c>
      <c r="M14" s="10">
        <f t="shared" si="10"/>
        <v>3354</v>
      </c>
      <c r="N14" s="10">
        <f t="shared" si="11"/>
        <v>3354</v>
      </c>
      <c r="O14" s="4"/>
    </row>
    <row r="15" spans="1:15" x14ac:dyDescent="0.25">
      <c r="A15" s="17" t="s">
        <v>11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11">
        <f>SUM(M8:M14)</f>
        <v>50992</v>
      </c>
      <c r="N15" s="10"/>
      <c r="O15" s="4"/>
    </row>
  </sheetData>
  <mergeCells count="15">
    <mergeCell ref="A1:N1"/>
    <mergeCell ref="A2:N2"/>
    <mergeCell ref="A3:J3"/>
    <mergeCell ref="K3:N3"/>
    <mergeCell ref="A4:J4"/>
    <mergeCell ref="K4:N4"/>
    <mergeCell ref="A15:L15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2026-06-17T08:20:35Z</dcterms:modified>
</cp:coreProperties>
</file>