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Обоснование НМЦК" sheetId="4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4"/>
  <c r="I8" l="1"/>
  <c r="J8" s="1"/>
  <c r="H9"/>
  <c r="I9" l="1"/>
  <c r="J9" s="1"/>
  <c r="J10" s="1"/>
</calcChain>
</file>

<file path=xl/sharedStrings.xml><?xml version="1.0" encoding="utf-8"?>
<sst xmlns="http://schemas.openxmlformats.org/spreadsheetml/2006/main" count="24" uniqueCount="23">
  <si>
    <t>№</t>
  </si>
  <si>
    <t>Наименование предмета контракта</t>
  </si>
  <si>
    <t>ИТОГО:</t>
  </si>
  <si>
    <t>Источники информации о ценах, используемых в расчёте НМЦК (руб./ед.изм.)</t>
  </si>
  <si>
    <t>Единица измерения</t>
  </si>
  <si>
    <t>литр</t>
  </si>
  <si>
    <t>НМЦК  (руб.)</t>
  </si>
  <si>
    <t>Бензин автомобильный  АИ-92</t>
  </si>
  <si>
    <t>Коэффициент стоимости отвлечения денежных средств **</t>
  </si>
  <si>
    <t>цена по позиции (рублей) расчитанная с Кодс (п. 7 приказа)</t>
  </si>
  <si>
    <t>Цена за единицу продукции (ЦЕП), с округлением до сотых долей после запятой</t>
  </si>
  <si>
    <t xml:space="preserve">Расчет в соответствии с приказом Федеральной антимонопольной службы от 22.11.2024 г. №894/24 </t>
  </si>
  <si>
    <t>Индекс 
инфляции на основе ИПЦ в базовом варианте
(Iинфл)***</t>
  </si>
  <si>
    <t xml:space="preserve">Расчет НМЦК* </t>
  </si>
  <si>
    <t>*Определение НМЦК произведено Заказчиком в соответствии с  приказом ФАС России от 22.11.2024 N 894/24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моторного,включая автомобильный и авиационный бензин"</t>
  </si>
  <si>
    <t>Обоснование начальной (максимальной) цены контракта</t>
  </si>
  <si>
    <t>Бензин автомобильный  АИ-95</t>
  </si>
  <si>
    <t>на поставку автомобильного бензина</t>
  </si>
  <si>
    <t>** Пунктом 7 Приказа ФАС России установлено:
Дополнительно с учетом условий поставки Товара, в том числе сроков и объемов поставки, наличия авансирования, порядка расчетов за поставленный Товар, могут применяться коэффициенты стоимости отвлечения денежных средств при предоставлении отсрочки платежа в размере текущей ставки рефинансирования Банка России и коэффициент перехода на сезонный вид продукции, рассчитанный на основании статистических данных аналогичного периода поставки предыдущего года:
Кодс = (Кцб/100)/12*N + 1
Где Кодс – коэффициент отвлечения денежных средств
Кцб –ключевая ставка на момент расчета, %
N - количеством месяцев поставки или количество месяцев исполнения контракта Кодс = (14/100)/12*3 + 1=1,0350</t>
  </si>
  <si>
    <t>***В соответствии с пунктом 10 Приказа ФАС России в случае определения цены на период поставки товара более одного календарного месяца к расчету НМЦК применяется индекс потребительских цен, установленный в базовом варианте Прогноза социально-экономического развития Российской Федерации на 2026 год и плановый период 2027 и 2028 годов, размещенного на официальном сайте Минэкономразвития России: https://economy.gov.ru/material/directions/makroec/prognozy_socialno_ekonomicheskogo_razvitiya/.
Iинфл = ((ИПЦ-100)/100)/12*N+1
где:
Iинфл - индекс инфляции, рассчитанный пропорционально количеству месяцев поставки товара;
ИПЦ - индекс потребительских цен, установленный в % к декабрю предыдущего года;
N – количество месяцев поставки товара.
Iинфл = ((104-100)/100)/12 x 3 + 1 = 1,0100</t>
  </si>
  <si>
    <t>Цена с сайта https://bi.rosstat.gov.ru/biportal/contourbi.jsp?allsol=1&amp;solution=Dashboard&amp;project=%2FDashboard%2FPrices_week; https://bi.rosstat.gov.ru/biportal/contourbi.jsp?allsol=1&amp;solution=Dashboard&amp;project=%2FDashboard%2FPrices_week</t>
  </si>
  <si>
    <t>Количество, л.</t>
  </si>
  <si>
    <t>Максимальное значение цены  - 67 435,60</t>
  </si>
</sst>
</file>

<file path=xl/styles.xml><?xml version="1.0" encoding="utf-8"?>
<styleSheet xmlns="http://schemas.openxmlformats.org/spreadsheetml/2006/main">
  <numFmts count="2">
    <numFmt numFmtId="164" formatCode="#,##0.0000"/>
    <numFmt numFmtId="165" formatCode="#,##0.000"/>
  </numFmts>
  <fonts count="1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1"/>
      <name val="Times New Roman"/>
      <family val="1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top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top" wrapText="1"/>
    </xf>
    <xf numFmtId="0" fontId="11" fillId="0" borderId="1" xfId="1" applyNumberFormat="1" applyFont="1" applyBorder="1" applyAlignment="1">
      <alignment vertical="top" wrapText="1" shrinkToFit="1"/>
    </xf>
    <xf numFmtId="0" fontId="1" fillId="2" borderId="1" xfId="0" applyNumberFormat="1" applyFont="1" applyFill="1" applyBorder="1" applyAlignment="1">
      <alignment horizontal="center" vertical="center" wrapText="1"/>
    </xf>
    <xf numFmtId="4" fontId="5" fillId="2" borderId="0" xfId="0" applyNumberFormat="1" applyFont="1" applyFill="1"/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2" fillId="0" borderId="0" xfId="1" applyNumberFormat="1" applyFont="1" applyAlignment="1">
      <alignment vertical="center" wrapText="1" shrinkToFi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8"/>
  <sheetViews>
    <sheetView tabSelected="1" topLeftCell="A5" zoomScaleNormal="100" zoomScalePageLayoutView="70" workbookViewId="0">
      <selection activeCell="A14" sqref="A14:J14"/>
    </sheetView>
  </sheetViews>
  <sheetFormatPr defaultColWidth="9.140625" defaultRowHeight="12.75"/>
  <cols>
    <col min="1" max="1" width="6.85546875" style="1" customWidth="1"/>
    <col min="2" max="2" width="31" style="1" customWidth="1"/>
    <col min="3" max="3" width="16.28515625" style="1" customWidth="1"/>
    <col min="4" max="4" width="10.42578125" style="1" customWidth="1"/>
    <col min="5" max="5" width="24.85546875" style="1" customWidth="1"/>
    <col min="6" max="7" width="19.85546875" style="1" customWidth="1"/>
    <col min="8" max="8" width="18.5703125" style="1" customWidth="1"/>
    <col min="9" max="9" width="18.7109375" style="1" customWidth="1"/>
    <col min="10" max="10" width="16" style="1" customWidth="1"/>
    <col min="11" max="11" width="14.7109375" style="1" customWidth="1"/>
    <col min="12" max="12" width="18.42578125" style="1" customWidth="1"/>
    <col min="13" max="13" width="18.85546875" style="1" customWidth="1"/>
    <col min="14" max="16384" width="9.140625" style="1"/>
  </cols>
  <sheetData>
    <row r="1" spans="1:23" s="3" customFormat="1" ht="18" customHeight="1">
      <c r="A1" s="1"/>
      <c r="B1" s="2"/>
      <c r="C1" s="2"/>
      <c r="D1" s="1"/>
      <c r="E1" s="1"/>
      <c r="F1" s="1"/>
      <c r="G1" s="1"/>
      <c r="H1" s="1"/>
      <c r="I1" s="1"/>
      <c r="J1" s="23"/>
      <c r="K1" s="23"/>
      <c r="L1" s="11"/>
      <c r="M1" s="11"/>
      <c r="N1" s="11"/>
      <c r="O1" s="11"/>
      <c r="P1" s="11"/>
      <c r="Q1" s="4"/>
      <c r="R1" s="4"/>
      <c r="S1" s="4"/>
      <c r="T1" s="4"/>
      <c r="U1" s="4"/>
      <c r="V1" s="4"/>
      <c r="W1" s="4"/>
    </row>
    <row r="2" spans="1:23" s="3" customFormat="1" ht="23.25" customHeight="1">
      <c r="A2" s="50" t="s">
        <v>15</v>
      </c>
      <c r="B2" s="50"/>
      <c r="C2" s="50"/>
      <c r="D2" s="50"/>
      <c r="E2" s="50"/>
      <c r="F2" s="50"/>
      <c r="G2" s="50"/>
      <c r="H2" s="50"/>
      <c r="I2" s="50"/>
      <c r="J2" s="50"/>
      <c r="K2" s="24"/>
      <c r="L2" s="11"/>
      <c r="M2" s="11"/>
      <c r="N2" s="11"/>
      <c r="O2" s="11"/>
      <c r="P2" s="11"/>
      <c r="Q2" s="4"/>
      <c r="R2" s="4"/>
      <c r="S2" s="4"/>
      <c r="T2" s="4"/>
      <c r="U2" s="4"/>
      <c r="V2" s="4"/>
      <c r="W2" s="4"/>
    </row>
    <row r="3" spans="1:23" ht="15.75">
      <c r="A3" s="51" t="s">
        <v>17</v>
      </c>
      <c r="B3" s="51"/>
      <c r="C3" s="51"/>
      <c r="D3" s="51"/>
      <c r="E3" s="51"/>
      <c r="F3" s="51"/>
      <c r="G3" s="51"/>
      <c r="H3" s="51"/>
      <c r="I3" s="51"/>
      <c r="J3" s="51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>
      <c r="A4" s="10"/>
      <c r="B4" s="10"/>
      <c r="C4" s="10"/>
      <c r="D4" s="10"/>
      <c r="E4" s="10"/>
      <c r="F4" s="13"/>
      <c r="G4" s="13"/>
      <c r="H4" s="13"/>
      <c r="I4" s="13"/>
      <c r="J4" s="13"/>
      <c r="K4" s="13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s="3" customFormat="1" ht="84" customHeight="1">
      <c r="A5" s="52" t="s">
        <v>0</v>
      </c>
      <c r="B5" s="52" t="s">
        <v>1</v>
      </c>
      <c r="C5" s="52" t="s">
        <v>4</v>
      </c>
      <c r="D5" s="52" t="s">
        <v>21</v>
      </c>
      <c r="E5" s="32" t="s">
        <v>3</v>
      </c>
      <c r="F5" s="52" t="s">
        <v>11</v>
      </c>
      <c r="G5" s="52"/>
      <c r="H5" s="53"/>
      <c r="I5" s="53"/>
      <c r="J5" s="43" t="s">
        <v>13</v>
      </c>
      <c r="K5" s="27"/>
      <c r="L5" s="27"/>
    </row>
    <row r="6" spans="1:23" s="3" customFormat="1" ht="108.75" customHeight="1">
      <c r="A6" s="52"/>
      <c r="B6" s="52"/>
      <c r="C6" s="52"/>
      <c r="D6" s="52"/>
      <c r="E6" s="54" t="s">
        <v>20</v>
      </c>
      <c r="F6" s="36" t="s">
        <v>8</v>
      </c>
      <c r="G6" s="41" t="s">
        <v>12</v>
      </c>
      <c r="H6" s="37" t="s">
        <v>9</v>
      </c>
      <c r="I6" s="37" t="s">
        <v>10</v>
      </c>
      <c r="J6" s="26" t="s">
        <v>6</v>
      </c>
    </row>
    <row r="7" spans="1:23" s="3" customFormat="1">
      <c r="A7" s="29"/>
      <c r="B7" s="22"/>
      <c r="C7" s="29"/>
      <c r="D7" s="29"/>
      <c r="E7" s="33"/>
      <c r="F7" s="31"/>
      <c r="G7" s="40"/>
      <c r="H7" s="31"/>
      <c r="I7" s="31"/>
      <c r="J7" s="26"/>
    </row>
    <row r="8" spans="1:23" s="21" customFormat="1" ht="27.75" customHeight="1">
      <c r="A8" s="18">
        <v>1</v>
      </c>
      <c r="B8" s="16" t="s">
        <v>7</v>
      </c>
      <c r="C8" s="19" t="s">
        <v>5</v>
      </c>
      <c r="D8" s="17">
        <v>460</v>
      </c>
      <c r="E8" s="34">
        <v>91.13</v>
      </c>
      <c r="F8" s="45">
        <v>1.0349999999999999</v>
      </c>
      <c r="G8" s="42">
        <v>1.01</v>
      </c>
      <c r="H8" s="38">
        <f>E8*F8*G8</f>
        <v>95.262745499999994</v>
      </c>
      <c r="I8" s="20">
        <f>ROUND(H8,2)</f>
        <v>95.26</v>
      </c>
      <c r="J8" s="20">
        <f>I8*D8</f>
        <v>43819.600000000006</v>
      </c>
      <c r="L8" s="39"/>
    </row>
    <row r="9" spans="1:23" s="21" customFormat="1" ht="27.75" customHeight="1">
      <c r="A9" s="18">
        <v>2</v>
      </c>
      <c r="B9" s="16" t="s">
        <v>16</v>
      </c>
      <c r="C9" s="19" t="s">
        <v>5</v>
      </c>
      <c r="D9" s="17">
        <v>240</v>
      </c>
      <c r="E9" s="34">
        <v>94.13</v>
      </c>
      <c r="F9" s="45">
        <v>1.0349999999999999</v>
      </c>
      <c r="G9" s="42">
        <v>1.01</v>
      </c>
      <c r="H9" s="38">
        <f>E9*F9*G9</f>
        <v>98.398795499999977</v>
      </c>
      <c r="I9" s="20">
        <f>ROUND(H9,2)</f>
        <v>98.4</v>
      </c>
      <c r="J9" s="20">
        <f>I9*D9</f>
        <v>23616</v>
      </c>
    </row>
    <row r="10" spans="1:23" s="8" customFormat="1">
      <c r="A10" s="9"/>
      <c r="B10" s="14" t="s">
        <v>2</v>
      </c>
      <c r="C10" s="6"/>
      <c r="D10" s="15"/>
      <c r="E10" s="35"/>
      <c r="F10" s="7"/>
      <c r="G10" s="7"/>
      <c r="H10" s="7"/>
      <c r="I10" s="7"/>
      <c r="J10" s="30">
        <f>SUM(J8:J9)</f>
        <v>67435.600000000006</v>
      </c>
    </row>
    <row r="11" spans="1:23" ht="15.75" customHeight="1">
      <c r="A11" s="49" t="s">
        <v>22</v>
      </c>
      <c r="B11" s="49"/>
      <c r="C11" s="49"/>
      <c r="D11" s="49"/>
      <c r="E11" s="49"/>
      <c r="F11" s="49"/>
      <c r="G11" s="49"/>
      <c r="H11" s="49"/>
      <c r="I11" s="49"/>
      <c r="J11" s="49"/>
      <c r="K11" s="12"/>
    </row>
    <row r="12" spans="1:23" ht="36" customHeight="1">
      <c r="A12" s="47" t="s">
        <v>14</v>
      </c>
      <c r="B12" s="47"/>
      <c r="C12" s="47"/>
      <c r="D12" s="47"/>
      <c r="E12" s="47"/>
      <c r="F12" s="47"/>
      <c r="G12" s="47"/>
      <c r="H12" s="47"/>
      <c r="I12" s="47"/>
      <c r="J12" s="47"/>
      <c r="K12" s="28"/>
      <c r="L12" s="28"/>
    </row>
    <row r="13" spans="1:23" ht="117.75" customHeight="1">
      <c r="A13" s="47" t="s">
        <v>18</v>
      </c>
      <c r="B13" s="47"/>
      <c r="C13" s="47"/>
      <c r="D13" s="47"/>
      <c r="E13" s="47"/>
      <c r="F13" s="47"/>
      <c r="G13" s="47"/>
      <c r="H13" s="47"/>
      <c r="I13" s="47"/>
      <c r="J13" s="47"/>
      <c r="K13" s="2"/>
      <c r="L13" s="2"/>
    </row>
    <row r="14" spans="1:23" ht="125.25" customHeight="1">
      <c r="A14" s="48" t="s">
        <v>19</v>
      </c>
      <c r="B14" s="48"/>
      <c r="C14" s="48"/>
      <c r="D14" s="48"/>
      <c r="E14" s="48"/>
      <c r="F14" s="48"/>
      <c r="G14" s="48"/>
      <c r="H14" s="48"/>
      <c r="I14" s="48"/>
      <c r="J14" s="48"/>
      <c r="K14" s="44"/>
    </row>
    <row r="17" spans="1:4">
      <c r="A17" s="46"/>
      <c r="B17" s="46"/>
      <c r="C17" s="46"/>
      <c r="D17" s="46"/>
    </row>
    <row r="18" spans="1:4">
      <c r="A18" s="46"/>
      <c r="B18" s="46"/>
    </row>
  </sheetData>
  <mergeCells count="13">
    <mergeCell ref="A11:J11"/>
    <mergeCell ref="A2:J2"/>
    <mergeCell ref="A3:J3"/>
    <mergeCell ref="A5:A6"/>
    <mergeCell ref="C5:C6"/>
    <mergeCell ref="D5:D6"/>
    <mergeCell ref="B5:B6"/>
    <mergeCell ref="F5:I5"/>
    <mergeCell ref="A17:D17"/>
    <mergeCell ref="A18:B18"/>
    <mergeCell ref="A12:J12"/>
    <mergeCell ref="A13:J13"/>
    <mergeCell ref="A14:J14"/>
  </mergeCells>
  <phoneticPr fontId="0" type="noConversion"/>
  <pageMargins left="0.59055118110236227" right="0.39370078740157483" top="0.74803149606299213" bottom="0.74803149606299213" header="0.31496062992125984" footer="0.31496062992125984"/>
  <pageSetup paperSize="9" scale="7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admin</cp:lastModifiedBy>
  <cp:lastPrinted>2026-04-13T08:50:48Z</cp:lastPrinted>
  <dcterms:created xsi:type="dcterms:W3CDTF">2014-01-15T18:15:09Z</dcterms:created>
  <dcterms:modified xsi:type="dcterms:W3CDTF">2026-07-29T00:37:46Z</dcterms:modified>
</cp:coreProperties>
</file>