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Контратная служба\!Закупки 2026\! ЕАТ. Прямые договоры\250. Наконнечники +наборы для дренирования\"/>
    </mc:Choice>
  </mc:AlternateContent>
  <bookViews>
    <workbookView xWindow="0" yWindow="0" windowWidth="28800" windowHeight="11235"/>
  </bookViews>
  <sheets>
    <sheet name="НМЦК" sheetId="1" r:id="rId1"/>
  </sheets>
  <calcPr calcId="152511" refMode="R1C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0" i="1" l="1"/>
  <c r="N10" i="1"/>
  <c r="L11" i="1"/>
  <c r="N11" i="1"/>
  <c r="Q11" i="1"/>
  <c r="R11" i="1" s="1"/>
  <c r="O11" i="1"/>
  <c r="Q10" i="1"/>
  <c r="R10" i="1" s="1"/>
  <c r="O10" i="1"/>
  <c r="P11" i="1" l="1"/>
  <c r="P10" i="1"/>
  <c r="R12" i="1"/>
</calcChain>
</file>

<file path=xl/sharedStrings.xml><?xml version="1.0" encoding="utf-8"?>
<sst xmlns="http://schemas.openxmlformats.org/spreadsheetml/2006/main" count="38" uniqueCount="31">
  <si>
    <t>№ п/п</t>
  </si>
  <si>
    <t>Наименование товара</t>
  </si>
  <si>
    <t>Ед. изм.</t>
  </si>
  <si>
    <t>Кол-во</t>
  </si>
  <si>
    <t>Цена без НДС (руб.)</t>
  </si>
  <si>
    <t>Сумма НДС (руб.)</t>
  </si>
  <si>
    <t>Источник ценовой информации (за цену единицы)</t>
  </si>
  <si>
    <t>% НДС</t>
  </si>
  <si>
    <t>Среднее квадратичное отклонение</t>
  </si>
  <si>
    <r>
      <t xml:space="preserve">Коэффициент вариации (%)
</t>
    </r>
    <r>
      <rPr>
        <i/>
        <sz val="10"/>
        <color theme="1"/>
        <rFont val="Times New Roman"/>
        <family val="1"/>
        <charset val="204"/>
      </rPr>
      <t>(не должен превышать 33 %)</t>
    </r>
  </si>
  <si>
    <t>Однородность совокупности значений выявленных цен без учета НДС</t>
  </si>
  <si>
    <t>Тип объекта закупки</t>
  </si>
  <si>
    <t>Товар</t>
  </si>
  <si>
    <t>НМЦК:</t>
  </si>
  <si>
    <t>ОБОСНОВАНИЕ ЦЕНЫ КОНТРАКТА</t>
  </si>
  <si>
    <t>При обосновании цены контракта Заказчик руководствовался «Методическими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утвержденными приказом Министерства экономического развития Российской Федерации от 2 октября 2013 г. № 567.</t>
  </si>
  <si>
    <t>Средняя (средневзвешенная) цена единицы без учета НДС
(руб.)</t>
  </si>
  <si>
    <t>Средняя (средневзвешенная) цена единицы с учетом НДС
(руб.)</t>
  </si>
  <si>
    <t>Минимальная цена за единицу с учетом НДС
(руб.)</t>
  </si>
  <si>
    <t>Сумма по минимальной цене за единицу с учетом НДС
(руб.)</t>
  </si>
  <si>
    <t>ОКПД 2</t>
  </si>
  <si>
    <t>Специалист  по закупкам: _______________ А.Н. Шипилов</t>
  </si>
  <si>
    <t>Штука</t>
  </si>
  <si>
    <t>на поставку медицинских изделий для нужд ФГБУ «НМИЦ пульмонологии» ФМБА России</t>
  </si>
  <si>
    <t>Дата подготовки обоснования НМЦК: 01.09.2026</t>
  </si>
  <si>
    <t>32.50.50.190</t>
  </si>
  <si>
    <t>Коммерческое предложение 
№ 258
от 01.09.2026</t>
  </si>
  <si>
    <t>Канюля аспирационная хирургическая/для экстренной помощи, без подсветки, одноразового использования</t>
  </si>
  <si>
    <t>Набор для дренирования плевральной полости</t>
  </si>
  <si>
    <t>Коммерческое предложение 
№ МЗ-1177
от 01.09.2026</t>
  </si>
  <si>
    <t>Коммерческое предложение 
№ 757
от 01.09.2026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</si>
</sst>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0" xfId="0" applyFont="1" applyFill="1"/>
    <xf numFmtId="4" fontId="3" fillId="0" borderId="7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6"/>
  <sheetViews>
    <sheetView tabSelected="1" zoomScaleNormal="100" workbookViewId="0">
      <selection activeCell="B11" sqref="B11"/>
    </sheetView>
  </sheetViews>
  <sheetFormatPr defaultRowHeight="15" x14ac:dyDescent="0.25"/>
  <cols>
    <col min="1" max="1" width="4.5703125" customWidth="1"/>
    <col min="2" max="2" width="39.140625" customWidth="1"/>
    <col min="3" max="3" width="13.7109375" customWidth="1"/>
    <col min="6" max="11" width="13.7109375" customWidth="1"/>
    <col min="12" max="12" width="18.28515625" customWidth="1"/>
    <col min="14" max="14" width="18.28515625" customWidth="1"/>
    <col min="15" max="15" width="13.7109375" customWidth="1"/>
    <col min="16" max="16" width="18.28515625" customWidth="1"/>
    <col min="17" max="18" width="13.7109375" customWidth="1"/>
  </cols>
  <sheetData>
    <row r="1" spans="1:19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x14ac:dyDescent="0.25">
      <c r="A2" s="27" t="s">
        <v>14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19" x14ac:dyDescent="0.25">
      <c r="A3" s="25" t="s">
        <v>23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</row>
    <row r="4" spans="1:19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ht="30" customHeight="1" x14ac:dyDescent="0.25">
      <c r="A5" s="22" t="s">
        <v>15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4"/>
      <c r="S5" s="19" t="s">
        <v>11</v>
      </c>
    </row>
    <row r="6" spans="1:19" ht="30" customHeight="1" x14ac:dyDescent="0.25">
      <c r="A6" s="19" t="s">
        <v>0</v>
      </c>
      <c r="B6" s="19" t="s">
        <v>1</v>
      </c>
      <c r="C6" s="19" t="s">
        <v>20</v>
      </c>
      <c r="D6" s="19" t="s">
        <v>2</v>
      </c>
      <c r="E6" s="19" t="s">
        <v>3</v>
      </c>
      <c r="F6" s="32" t="s">
        <v>6</v>
      </c>
      <c r="G6" s="33"/>
      <c r="H6" s="33"/>
      <c r="I6" s="33"/>
      <c r="J6" s="33"/>
      <c r="K6" s="34"/>
      <c r="L6" s="19" t="s">
        <v>16</v>
      </c>
      <c r="M6" s="19" t="s">
        <v>7</v>
      </c>
      <c r="N6" s="19" t="s">
        <v>17</v>
      </c>
      <c r="O6" s="28" t="s">
        <v>10</v>
      </c>
      <c r="P6" s="29"/>
      <c r="Q6" s="19" t="s">
        <v>18</v>
      </c>
      <c r="R6" s="19" t="s">
        <v>19</v>
      </c>
      <c r="S6" s="20"/>
    </row>
    <row r="7" spans="1:19" ht="45" customHeight="1" x14ac:dyDescent="0.25">
      <c r="A7" s="20"/>
      <c r="B7" s="20"/>
      <c r="C7" s="20"/>
      <c r="D7" s="20"/>
      <c r="E7" s="20"/>
      <c r="F7" s="30" t="s">
        <v>29</v>
      </c>
      <c r="G7" s="31"/>
      <c r="H7" s="30" t="s">
        <v>30</v>
      </c>
      <c r="I7" s="31"/>
      <c r="J7" s="30" t="s">
        <v>26</v>
      </c>
      <c r="K7" s="31"/>
      <c r="L7" s="20"/>
      <c r="M7" s="20"/>
      <c r="N7" s="20"/>
      <c r="O7" s="19" t="s">
        <v>8</v>
      </c>
      <c r="P7" s="19" t="s">
        <v>9</v>
      </c>
      <c r="Q7" s="20"/>
      <c r="R7" s="20"/>
      <c r="S7" s="20"/>
    </row>
    <row r="8" spans="1:19" ht="30" customHeight="1" x14ac:dyDescent="0.25">
      <c r="A8" s="21"/>
      <c r="B8" s="21"/>
      <c r="C8" s="21"/>
      <c r="D8" s="21"/>
      <c r="E8" s="21"/>
      <c r="F8" s="4" t="s">
        <v>4</v>
      </c>
      <c r="G8" s="4" t="s">
        <v>5</v>
      </c>
      <c r="H8" s="4" t="s">
        <v>4</v>
      </c>
      <c r="I8" s="4" t="s">
        <v>5</v>
      </c>
      <c r="J8" s="4" t="s">
        <v>4</v>
      </c>
      <c r="K8" s="4" t="s">
        <v>5</v>
      </c>
      <c r="L8" s="21"/>
      <c r="M8" s="21"/>
      <c r="N8" s="21"/>
      <c r="O8" s="21"/>
      <c r="P8" s="21"/>
      <c r="Q8" s="21"/>
      <c r="R8" s="21"/>
      <c r="S8" s="21"/>
    </row>
    <row r="9" spans="1:19" x14ac:dyDescent="0.25">
      <c r="A9" s="1">
        <v>1</v>
      </c>
      <c r="B9" s="13">
        <v>2</v>
      </c>
      <c r="C9" s="13">
        <v>3</v>
      </c>
      <c r="D9" s="13">
        <v>4</v>
      </c>
      <c r="E9" s="1">
        <v>5</v>
      </c>
      <c r="F9" s="5">
        <v>6</v>
      </c>
      <c r="G9" s="5">
        <v>7</v>
      </c>
      <c r="H9" s="5">
        <v>8</v>
      </c>
      <c r="I9" s="5">
        <v>9</v>
      </c>
      <c r="J9" s="5">
        <v>10</v>
      </c>
      <c r="K9" s="5">
        <v>11</v>
      </c>
      <c r="L9" s="1">
        <v>12</v>
      </c>
      <c r="M9" s="1">
        <v>13</v>
      </c>
      <c r="N9" s="1">
        <v>14</v>
      </c>
      <c r="O9" s="1">
        <v>15</v>
      </c>
      <c r="P9" s="1">
        <v>16</v>
      </c>
      <c r="Q9" s="1">
        <v>17</v>
      </c>
      <c r="R9" s="1">
        <v>18</v>
      </c>
      <c r="S9" s="1">
        <v>19</v>
      </c>
    </row>
    <row r="10" spans="1:19" ht="38.25" x14ac:dyDescent="0.25">
      <c r="A10" s="15">
        <v>1</v>
      </c>
      <c r="B10" s="14" t="s">
        <v>27</v>
      </c>
      <c r="C10" s="10" t="s">
        <v>25</v>
      </c>
      <c r="D10" s="10" t="s">
        <v>22</v>
      </c>
      <c r="E10" s="10">
        <v>300</v>
      </c>
      <c r="F10" s="6">
        <v>435</v>
      </c>
      <c r="G10" s="6">
        <v>0</v>
      </c>
      <c r="H10" s="6">
        <v>444</v>
      </c>
      <c r="I10" s="6">
        <v>0</v>
      </c>
      <c r="J10" s="6">
        <v>437</v>
      </c>
      <c r="K10" s="6">
        <v>0</v>
      </c>
      <c r="L10" s="2">
        <f t="shared" ref="L10:L11" si="0">AVERAGE(F10,H10,J10)</f>
        <v>438.67</v>
      </c>
      <c r="M10" s="9">
        <v>0</v>
      </c>
      <c r="N10" s="2">
        <f t="shared" ref="N10:N11" si="1">AVERAGE(F10,H10,J10)+AVERAGE(G10,I10,K10)</f>
        <v>438.67</v>
      </c>
      <c r="O10" s="2">
        <f t="shared" ref="O10:O11" si="2">STDEV(F10,H10,J10)</f>
        <v>4.7300000000000004</v>
      </c>
      <c r="P10" s="2">
        <f t="shared" ref="P10:P11" si="3">O10/L10*100</f>
        <v>1.08</v>
      </c>
      <c r="Q10" s="2">
        <f t="shared" ref="Q10:Q11" si="4">MIN(F10+G10,H10+I10,J10+K10)</f>
        <v>435</v>
      </c>
      <c r="R10" s="2">
        <f t="shared" ref="R10:R11" si="5">Q10*E10</f>
        <v>130500</v>
      </c>
      <c r="S10" s="8" t="s">
        <v>12</v>
      </c>
    </row>
    <row r="11" spans="1:19" ht="25.5" x14ac:dyDescent="0.25">
      <c r="A11" s="15">
        <v>2</v>
      </c>
      <c r="B11" s="14" t="s">
        <v>28</v>
      </c>
      <c r="C11" s="10" t="s">
        <v>25</v>
      </c>
      <c r="D11" s="10" t="s">
        <v>22</v>
      </c>
      <c r="E11" s="10">
        <v>300</v>
      </c>
      <c r="F11" s="6">
        <v>1450</v>
      </c>
      <c r="G11" s="6">
        <v>0</v>
      </c>
      <c r="H11" s="6">
        <v>1540</v>
      </c>
      <c r="I11" s="6">
        <v>0</v>
      </c>
      <c r="J11" s="6">
        <v>1475</v>
      </c>
      <c r="K11" s="6">
        <v>0</v>
      </c>
      <c r="L11" s="2">
        <f t="shared" si="0"/>
        <v>1488.33</v>
      </c>
      <c r="M11" s="9">
        <v>0</v>
      </c>
      <c r="N11" s="2">
        <f t="shared" si="1"/>
        <v>1488.33</v>
      </c>
      <c r="O11" s="2">
        <f t="shared" si="2"/>
        <v>46.46</v>
      </c>
      <c r="P11" s="2">
        <f t="shared" si="3"/>
        <v>3.12</v>
      </c>
      <c r="Q11" s="2">
        <f t="shared" si="4"/>
        <v>1450</v>
      </c>
      <c r="R11" s="2">
        <f t="shared" si="5"/>
        <v>435000</v>
      </c>
      <c r="S11" s="8" t="s">
        <v>12</v>
      </c>
    </row>
    <row r="12" spans="1:19" x14ac:dyDescent="0.25">
      <c r="A12" s="16" t="s">
        <v>13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8"/>
      <c r="R12" s="12">
        <f>SUM(R10:R11)</f>
        <v>565500</v>
      </c>
      <c r="S12" s="3"/>
    </row>
    <row r="13" spans="1:19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x14ac:dyDescent="0.25">
      <c r="A14" s="11" t="s">
        <v>24</v>
      </c>
      <c r="B14" s="11"/>
      <c r="C14" s="7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x14ac:dyDescent="0.25">
      <c r="A16" s="3" t="s">
        <v>21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</sheetData>
  <mergeCells count="22">
    <mergeCell ref="A3:S3"/>
    <mergeCell ref="A2:S2"/>
    <mergeCell ref="L6:L8"/>
    <mergeCell ref="M6:M8"/>
    <mergeCell ref="N6:N8"/>
    <mergeCell ref="O7:O8"/>
    <mergeCell ref="P7:P8"/>
    <mergeCell ref="O6:P6"/>
    <mergeCell ref="F7:G7"/>
    <mergeCell ref="H7:I7"/>
    <mergeCell ref="J7:K7"/>
    <mergeCell ref="F6:K6"/>
    <mergeCell ref="A6:A8"/>
    <mergeCell ref="B6:B8"/>
    <mergeCell ref="C6:C8"/>
    <mergeCell ref="D6:D8"/>
    <mergeCell ref="A12:Q12"/>
    <mergeCell ref="Q6:Q8"/>
    <mergeCell ref="R6:R8"/>
    <mergeCell ref="S5:S8"/>
    <mergeCell ref="A5:R5"/>
    <mergeCell ref="E6:E8"/>
  </mergeCells>
  <phoneticPr fontId="4" type="noConversion"/>
  <printOptions horizontalCentered="1"/>
  <pageMargins left="0.19685039370078741" right="0.19685039370078741" top="0.39370078740157483" bottom="0.19685039370078741" header="0" footer="0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ФГБУ «НИИ пульмонологии» ФМБА России</dc:creator>
  <cp:lastModifiedBy>User</cp:lastModifiedBy>
  <cp:lastPrinted>2023-06-30T11:09:57Z</cp:lastPrinted>
  <dcterms:created xsi:type="dcterms:W3CDTF">2022-08-15T07:32:39Z</dcterms:created>
  <dcterms:modified xsi:type="dcterms:W3CDTF">2026-09-02T07:25:56Z</dcterms:modified>
</cp:coreProperties>
</file>