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300"/>
  </bookViews>
  <sheets>
    <sheet name="Лист1" sheetId="1"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 i="1" l="1"/>
  <c r="O4" i="1"/>
  <c r="N4" i="1"/>
  <c r="K4" i="1" l="1"/>
  <c r="L4" i="1" s="1"/>
  <c r="M4" i="1" s="1"/>
  <c r="Q4" i="1" s="1"/>
  <c r="Q5" i="1" s="1"/>
  <c r="H4" i="1"/>
  <c r="I4" i="1" s="1"/>
  <c r="J4" i="1" s="1"/>
</calcChain>
</file>

<file path=xl/sharedStrings.xml><?xml version="1.0" encoding="utf-8"?>
<sst xmlns="http://schemas.openxmlformats.org/spreadsheetml/2006/main" count="30" uniqueCount="30">
  <si>
    <t>№</t>
  </si>
  <si>
    <t>Наименование предмета контракта</t>
  </si>
  <si>
    <t>Ед. изм</t>
  </si>
  <si>
    <t>Кол-во</t>
  </si>
  <si>
    <t>Источник информации о цене (руб./ед.изм.)</t>
  </si>
  <si>
    <t>Однородность совокупности значений выявленных цен, используемых в расчете НМЦК**</t>
  </si>
  <si>
    <t>НМЦК, определенная методом сопоставимых рыночных цен (анализа рынка)*</t>
  </si>
  <si>
    <t xml:space="preserve">Средняя арифметическая цена за единицу     &lt;ц&gt; </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</si>
  <si>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</si>
  <si>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</si>
  <si>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Цена за единицу изм. (руб.)</t>
  </si>
  <si>
    <t>Цена за единицу изм. с округлением (вниз) до сотых долей после запятой (руб.)</t>
  </si>
  <si>
    <t>НМЦК с учетом округления цены за единицу (руб.)**</t>
  </si>
  <si>
    <t>** В соответствии с п.3.20.1 Методических рекомендаций, утвержденных приказом Минэкономразвития РФ от 02.10.2013 №567 расчет произведен с помощью стандартных функций табличного редактора EXCEL.</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</si>
  <si>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</si>
  <si>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Предложение цены  №1</t>
  </si>
  <si>
    <t>Предложение цены  №2</t>
  </si>
  <si>
    <t>Предложение цены  №3</t>
  </si>
  <si>
    <t>кг</t>
  </si>
  <si>
    <t>капитан вн. службы</t>
  </si>
  <si>
    <r>
      <rPr>
        <b/>
        <sz val="13"/>
        <color theme="1"/>
        <rFont val="XO Thames"/>
        <family val="1"/>
        <charset val="204"/>
      </rPr>
      <t>Расчет и обоснование цены контракта</t>
    </r>
    <r>
      <rPr>
        <sz val="13"/>
        <color theme="1"/>
        <rFont val="XO Thames"/>
        <family val="1"/>
        <charset val="204"/>
      </rPr>
      <t xml:space="preserve">
В целях соблюдения требований Федерального закона от 05.04.2013  № 44-ФЗ «О контрактной системе в сфере закупок товаров, работ, услуг для обеспечения государственных и муниципальных нужд» определения порядка формирования начальной (максимальной) цены контракта Заказчиком  проведен мониторинг цен на корм готовый для непродуктовых животных в рамках Государственного оборонного заказа.
ФКУ ИК-5 ГУФСИН России по Красноярскому краю, удовлетворяющие требованиям заказчика. При определении начальной (максимальной) цены контракта Заказчиком использовался метод сопоставимых рыночных цен.
Цена контракта  рассчитана государственным заказчиком на основании ценовых предложений потенциальных участников закупки
</t>
    </r>
  </si>
  <si>
    <t>Предложение №3 Вх.   № 5586 от 06.07.2026 на запрос от 03.07.2026 г. № исх--24/ТО/47/9-8676</t>
  </si>
  <si>
    <t>Предложение №2 Вх.   № 5587 от 06.07.2026 на запрос от 03.07.2026 г. № исх-24/ТО/47/9-8675</t>
  </si>
  <si>
    <t>Предложение №1 Вх.   № 5588 от 06.07.2026 на запрос от 03.07.2026 г. № исх-24/ТО/47/9-8673</t>
  </si>
  <si>
    <t xml:space="preserve">На запросы от 03.07.2026 г. № 24/ТО/47/9-8674, №24/ТО/47/9-8672 более коммерческих предложений не поступало. Из выше приведенной таблицы следует, что цена предложения №2 является самой низкой (ниже средней). На *Определение НМЦК произведено Заказчиком в соответствии с  Приказом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t>
  </si>
  <si>
    <t>Дата расчета: 15.07.2026</t>
  </si>
  <si>
    <t>Главный ветеринарный врач - госветинспектор ветслужбы</t>
  </si>
  <si>
    <t>О.А. Селянина</t>
  </si>
  <si>
    <t>Корм готовый для непродуктовых животных             ОКПД 10.92.10.100  КТРУ: 10.92.10.000-00000002</t>
  </si>
  <si>
    <t>В результате проведенного расчета Н(М)ЦК, ЦКЕП контракта составила, руб.: 39 200,00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</si>
</sst>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8" x14ac:knownFonts="1">
    <font>
      <sz val="11"/>
      <color theme="1"/>
      <name val="Calibri"/>
      <family val="2"/>
      <charset val="204"/>
      <scheme val="minor"/>
    </font>
    <font>
      <sz val="13"/>
      <color theme="1"/>
      <name val="XO Thames"/>
      <family val="1"/>
      <charset val="204"/>
    </font>
    <font>
      <b/>
      <sz val="13"/>
      <color theme="1"/>
      <name val="XO Thames"/>
      <family val="1"/>
      <charset val="204"/>
    </font>
    <font>
      <b/>
      <sz val="10"/>
      <color indexed="8"/>
      <name val="Times New Roman"/>
      <family val="1"/>
      <charset val="204"/>
    </font>
    <font>
      <sz val="10"/>
      <color theme="1"/>
      <name val="Times New Roman"/>
      <family val="1"/>
      <charset val="204"/>
    </font>
    <font>
      <i/>
      <sz val="10"/>
      <color indexed="8"/>
      <name val="Times New Roman"/>
      <family val="1"/>
      <charset val="204"/>
    </font>
    <font>
      <sz val="10"/>
      <color indexed="8"/>
      <name val="Times New Roman"/>
      <family val="1"/>
      <charset val="204"/>
    </font>
    <font>
      <b/>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Alignment="1">
      <alignment horizontal="left"/>
    </xf>
    <xf numFmtId="0" fontId="1" fillId="0" borderId="2" xfId="0" applyFont="1" applyBorder="1"/>
    <xf numFmtId="0" fontId="1" fillId="0" borderId="1" xfId="0" applyFont="1" applyBorder="1" applyAlignment="1">
      <alignment horizontal="center" vertical="center" wrapText="1"/>
    </xf>
    <xf numFmtId="0" fontId="1" fillId="0" borderId="0" xfId="0" applyFont="1" applyAlignment="1">
      <alignment vertical="center"/>
    </xf>
    <xf numFmtId="0" fontId="1" fillId="0" borderId="6" xfId="0" applyFont="1" applyBorder="1" applyAlignment="1">
      <alignment horizontal="justify" vertical="center" wrapText="1"/>
    </xf>
    <xf numFmtId="2"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3" fillId="0" borderId="8" xfId="0" applyFont="1" applyBorder="1" applyAlignment="1">
      <alignment horizontal="center" vertical="top" wrapText="1"/>
    </xf>
    <xf numFmtId="0" fontId="3" fillId="0" borderId="8" xfId="0" applyFont="1" applyFill="1" applyBorder="1" applyAlignment="1">
      <alignment horizontal="center" vertical="top" wrapText="1"/>
    </xf>
    <xf numFmtId="0" fontId="6" fillId="0" borderId="8" xfId="0" applyFont="1" applyBorder="1" applyAlignment="1">
      <alignment horizontal="center" vertical="top" wrapText="1"/>
    </xf>
    <xf numFmtId="0" fontId="7" fillId="0" borderId="8" xfId="0" applyFont="1" applyBorder="1" applyAlignment="1">
      <alignment horizontal="center" vertical="top" wrapText="1"/>
    </xf>
    <xf numFmtId="0" fontId="6" fillId="0" borderId="1"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4" fillId="0" borderId="1" xfId="0" applyNumberFormat="1" applyFont="1" applyBorder="1" applyAlignment="1">
      <alignment horizontal="center" vertical="center" shrinkToFit="1"/>
    </xf>
    <xf numFmtId="2" fontId="6" fillId="2" borderId="1" xfId="0" applyNumberFormat="1" applyFont="1" applyFill="1" applyBorder="1" applyAlignment="1">
      <alignment horizontal="center" vertical="center" shrinkToFit="1"/>
    </xf>
    <xf numFmtId="164" fontId="6" fillId="0" borderId="1" xfId="0" applyNumberFormat="1" applyFont="1" applyBorder="1" applyAlignment="1">
      <alignment horizontal="center" vertical="center" shrinkToFit="1"/>
    </xf>
    <xf numFmtId="2" fontId="6" fillId="0" borderId="1" xfId="0" applyNumberFormat="1" applyFont="1" applyBorder="1" applyAlignment="1">
      <alignment horizontal="center" vertical="center" shrinkToFit="1"/>
    </xf>
    <xf numFmtId="0" fontId="7" fillId="0" borderId="0" xfId="0" applyFont="1" applyBorder="1" applyAlignment="1">
      <alignment vertical="center"/>
    </xf>
    <xf numFmtId="2" fontId="7" fillId="0" borderId="0" xfId="0" applyNumberFormat="1" applyFont="1" applyAlignment="1">
      <alignment vertical="center"/>
    </xf>
    <xf numFmtId="0" fontId="4" fillId="0" borderId="0" xfId="0" applyFont="1"/>
    <xf numFmtId="4" fontId="7" fillId="0" borderId="0" xfId="0" applyNumberFormat="1" applyFont="1"/>
    <xf numFmtId="0" fontId="1" fillId="0" borderId="1" xfId="0" applyFont="1" applyFill="1" applyBorder="1" applyAlignment="1">
      <alignment horizontal="center" vertical="center" wrapText="1"/>
    </xf>
    <xf numFmtId="2" fontId="3" fillId="0" borderId="1" xfId="0" applyNumberFormat="1" applyFont="1" applyBorder="1" applyAlignment="1">
      <alignment horizontal="center" vertical="center" shrinkToFit="1"/>
    </xf>
    <xf numFmtId="0" fontId="3" fillId="0" borderId="3" xfId="0" applyFont="1" applyBorder="1" applyAlignment="1">
      <alignment horizontal="center" vertical="top" wrapText="1"/>
    </xf>
    <xf numFmtId="0" fontId="4" fillId="0" borderId="4" xfId="0" applyFont="1" applyBorder="1" applyAlignment="1"/>
    <xf numFmtId="0" fontId="4" fillId="0" borderId="5" xfId="0" applyFont="1" applyBorder="1" applyAlignment="1"/>
    <xf numFmtId="0" fontId="7" fillId="0" borderId="0" xfId="0" applyFont="1" applyBorder="1" applyAlignment="1">
      <alignment horizontal="left" vertical="center"/>
    </xf>
    <xf numFmtId="0" fontId="4" fillId="0" borderId="0" xfId="0" applyFont="1" applyAlignment="1">
      <alignment horizontal="left"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7</xdr:col>
      <xdr:colOff>19050</xdr:colOff>
      <xdr:row>2</xdr:row>
      <xdr:rowOff>952500</xdr:rowOff>
    </xdr:from>
    <xdr:to>
      <xdr:col>8</xdr:col>
      <xdr:colOff>0</xdr:colOff>
      <xdr:row>2</xdr:row>
      <xdr:rowOff>1304925</xdr:rowOff>
    </xdr:to>
    <xdr:pic>
      <xdr:nvPicPr>
        <xdr:cNvPr id="18"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0028" y="8613913"/>
          <a:ext cx="1604342"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304800</xdr:colOff>
      <xdr:row>2</xdr:row>
      <xdr:rowOff>1238250</xdr:rowOff>
    </xdr:from>
    <xdr:to>
      <xdr:col>8</xdr:col>
      <xdr:colOff>457200</xdr:colOff>
      <xdr:row>2</xdr:row>
      <xdr:rowOff>1466850</xdr:rowOff>
    </xdr:to>
    <xdr:pic>
      <xdr:nvPicPr>
        <xdr:cNvPr id="19"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9170"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19050</xdr:colOff>
      <xdr:row>2</xdr:row>
      <xdr:rowOff>952500</xdr:rowOff>
    </xdr:from>
    <xdr:to>
      <xdr:col>8</xdr:col>
      <xdr:colOff>0</xdr:colOff>
      <xdr:row>2</xdr:row>
      <xdr:rowOff>1304925</xdr:rowOff>
    </xdr:to>
    <xdr:pic>
      <xdr:nvPicPr>
        <xdr:cNvPr id="20"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0028" y="8613913"/>
          <a:ext cx="1604342"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304800</xdr:colOff>
      <xdr:row>2</xdr:row>
      <xdr:rowOff>1238250</xdr:rowOff>
    </xdr:from>
    <xdr:to>
      <xdr:col>8</xdr:col>
      <xdr:colOff>457200</xdr:colOff>
      <xdr:row>2</xdr:row>
      <xdr:rowOff>1466850</xdr:rowOff>
    </xdr:to>
    <xdr:pic>
      <xdr:nvPicPr>
        <xdr:cNvPr id="21"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9170"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19050</xdr:colOff>
      <xdr:row>2</xdr:row>
      <xdr:rowOff>952500</xdr:rowOff>
    </xdr:from>
    <xdr:to>
      <xdr:col>10</xdr:col>
      <xdr:colOff>0</xdr:colOff>
      <xdr:row>2</xdr:row>
      <xdr:rowOff>1304925</xdr:rowOff>
    </xdr:to>
    <xdr:pic>
      <xdr:nvPicPr>
        <xdr:cNvPr id="2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5115" y="8613913"/>
          <a:ext cx="792646"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19050</xdr:colOff>
      <xdr:row>2</xdr:row>
      <xdr:rowOff>923925</xdr:rowOff>
    </xdr:from>
    <xdr:to>
      <xdr:col>8</xdr:col>
      <xdr:colOff>1019175</xdr:colOff>
      <xdr:row>2</xdr:row>
      <xdr:rowOff>1362075</xdr:rowOff>
    </xdr:to>
    <xdr:pic>
      <xdr:nvPicPr>
        <xdr:cNvPr id="23" name="Picture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63420" y="8585338"/>
          <a:ext cx="7905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789333</xdr:colOff>
      <xdr:row>2</xdr:row>
      <xdr:rowOff>332961</xdr:rowOff>
    </xdr:from>
    <xdr:to>
      <xdr:col>10</xdr:col>
      <xdr:colOff>768213</xdr:colOff>
      <xdr:row>2</xdr:row>
      <xdr:rowOff>694911</xdr:rowOff>
    </xdr:to>
    <xdr:pic>
      <xdr:nvPicPr>
        <xdr:cNvPr id="24" name="Picture 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12268" y="2685222"/>
          <a:ext cx="7905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304800</xdr:colOff>
      <xdr:row>2</xdr:row>
      <xdr:rowOff>1238250</xdr:rowOff>
    </xdr:from>
    <xdr:to>
      <xdr:col>10</xdr:col>
      <xdr:colOff>457200</xdr:colOff>
      <xdr:row>2</xdr:row>
      <xdr:rowOff>1466850</xdr:rowOff>
    </xdr:to>
    <xdr:pic>
      <xdr:nvPicPr>
        <xdr:cNvPr id="25"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72561"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9"/>
  <sheetViews>
    <sheetView tabSelected="1" view="pageBreakPreview" zoomScale="90" zoomScaleNormal="115" zoomScaleSheetLayoutView="90" workbookViewId="0">
      <selection activeCell="H9" sqref="H9"/>
    </sheetView>
  </sheetViews>
  <sheetFormatPr defaultRowHeight="16.5" x14ac:dyDescent="0.25"/>
  <cols>
    <col min="1" max="1" width="9.140625" style="1"/>
    <col min="2" max="2" width="23.5703125" style="1" customWidth="1"/>
    <col min="3" max="3" width="11.42578125" style="1" customWidth="1"/>
    <col min="4" max="4" width="12.42578125" style="1" customWidth="1"/>
    <col min="5" max="5" width="25.7109375" style="1" customWidth="1"/>
    <col min="6" max="6" width="24.5703125" style="1" customWidth="1"/>
    <col min="7" max="7" width="24.85546875" style="1" customWidth="1"/>
    <col min="8" max="8" width="24.28515625" style="1" customWidth="1"/>
    <col min="9" max="11" width="12.140625" style="1" customWidth="1"/>
    <col min="12" max="12" width="13.42578125" style="1" customWidth="1"/>
    <col min="13" max="13" width="11" style="1" bestFit="1" customWidth="1"/>
    <col min="14" max="16" width="11" style="1" customWidth="1"/>
    <col min="17" max="17" width="9.5703125" style="1" bestFit="1" customWidth="1"/>
    <col min="18" max="16384" width="9.140625" style="1"/>
  </cols>
  <sheetData>
    <row r="1" spans="1:18" ht="151.5" customHeight="1" x14ac:dyDescent="0.25">
      <c r="A1" s="30" t="s">
        <v>20</v>
      </c>
      <c r="B1" s="31"/>
      <c r="C1" s="31"/>
      <c r="D1" s="31"/>
      <c r="E1" s="31"/>
      <c r="F1" s="31"/>
      <c r="G1" s="31"/>
      <c r="H1" s="31"/>
      <c r="I1" s="31"/>
      <c r="J1" s="31"/>
      <c r="K1" s="31"/>
      <c r="L1" s="31"/>
    </row>
    <row r="2" spans="1:18" ht="33.75" customHeight="1" x14ac:dyDescent="0.25">
      <c r="A2" s="32" t="s">
        <v>0</v>
      </c>
      <c r="B2" s="34" t="s">
        <v>1</v>
      </c>
      <c r="C2" s="34" t="s">
        <v>2</v>
      </c>
      <c r="D2" s="34" t="s">
        <v>3</v>
      </c>
      <c r="E2" s="36" t="s">
        <v>4</v>
      </c>
      <c r="F2" s="36"/>
      <c r="G2" s="36"/>
      <c r="H2" s="37" t="s">
        <v>5</v>
      </c>
      <c r="I2" s="37"/>
      <c r="J2" s="37"/>
      <c r="K2" s="25" t="s">
        <v>6</v>
      </c>
      <c r="L2" s="26"/>
      <c r="M2" s="26"/>
      <c r="N2" s="26"/>
      <c r="O2" s="26"/>
      <c r="P2" s="26"/>
      <c r="Q2" s="27"/>
      <c r="R2" s="5"/>
    </row>
    <row r="3" spans="1:18" ht="250.5" customHeight="1" thickBot="1" x14ac:dyDescent="0.3">
      <c r="A3" s="33"/>
      <c r="B3" s="35"/>
      <c r="C3" s="35"/>
      <c r="D3" s="35"/>
      <c r="E3" s="4" t="s">
        <v>23</v>
      </c>
      <c r="F3" s="4" t="s">
        <v>22</v>
      </c>
      <c r="G3" s="4" t="s">
        <v>21</v>
      </c>
      <c r="H3" s="9" t="s">
        <v>7</v>
      </c>
      <c r="I3" s="9" t="s">
        <v>8</v>
      </c>
      <c r="J3" s="10" t="s">
        <v>9</v>
      </c>
      <c r="K3" s="11" t="s">
        <v>14</v>
      </c>
      <c r="L3" s="12" t="s">
        <v>10</v>
      </c>
      <c r="M3" s="12" t="s">
        <v>11</v>
      </c>
      <c r="N3" s="23" t="s">
        <v>15</v>
      </c>
      <c r="O3" s="23" t="s">
        <v>16</v>
      </c>
      <c r="P3" s="23" t="s">
        <v>17</v>
      </c>
      <c r="Q3" s="12" t="s">
        <v>12</v>
      </c>
      <c r="R3" s="5"/>
    </row>
    <row r="4" spans="1:18" ht="99.75" thickBot="1" x14ac:dyDescent="0.3">
      <c r="A4" s="13">
        <v>1</v>
      </c>
      <c r="B4" s="6" t="s">
        <v>28</v>
      </c>
      <c r="C4" s="4" t="s">
        <v>18</v>
      </c>
      <c r="D4" s="4">
        <v>196</v>
      </c>
      <c r="E4" s="7">
        <v>210</v>
      </c>
      <c r="F4" s="7">
        <v>200</v>
      </c>
      <c r="G4" s="7">
        <v>220</v>
      </c>
      <c r="H4" s="14">
        <f t="shared" ref="H4" si="0">AVERAGE(E4:G4)</f>
        <v>210</v>
      </c>
      <c r="I4" s="15">
        <f t="shared" ref="I4" si="1">SQRT(((SUM((POWER(E4-H4,2)),(POWER(F4-H4,2)),(POWER(G4-H4,2)))/(COLUMNS(E4:G4)-1))))</f>
        <v>10</v>
      </c>
      <c r="J4" s="15">
        <f t="shared" ref="J4" si="2">I4/H4*100</f>
        <v>4.7619047619047619</v>
      </c>
      <c r="K4" s="16">
        <f t="shared" ref="K4" si="3">((D4/3)*(SUM(E4:G4)))</f>
        <v>41160</v>
      </c>
      <c r="L4" s="17">
        <f t="shared" ref="L4" si="4">K4/D4</f>
        <v>210</v>
      </c>
      <c r="M4" s="18">
        <f>ROUND(L4,2)</f>
        <v>210</v>
      </c>
      <c r="N4" s="24">
        <f>E4*D4</f>
        <v>41160</v>
      </c>
      <c r="O4" s="24">
        <f>F4*D4</f>
        <v>39200</v>
      </c>
      <c r="P4" s="24">
        <f>G4*D4</f>
        <v>43120</v>
      </c>
      <c r="Q4" s="18">
        <f>M4*D4</f>
        <v>41160</v>
      </c>
    </row>
    <row r="5" spans="1:18" ht="25.5" customHeight="1" x14ac:dyDescent="0.25">
      <c r="A5" s="28" t="s">
        <v>29</v>
      </c>
      <c r="B5" s="28"/>
      <c r="C5" s="28"/>
      <c r="D5" s="28"/>
      <c r="E5" s="28"/>
      <c r="F5" s="28"/>
      <c r="G5" s="28"/>
      <c r="H5" s="19"/>
      <c r="I5" s="19"/>
      <c r="J5" s="19"/>
      <c r="K5" s="20"/>
      <c r="L5" s="21"/>
      <c r="M5" s="21"/>
      <c r="N5" s="21"/>
      <c r="O5" s="21"/>
      <c r="P5" s="21"/>
      <c r="Q5" s="22">
        <f>Q4</f>
        <v>41160</v>
      </c>
    </row>
    <row r="6" spans="1:18" ht="36.75" customHeight="1" x14ac:dyDescent="0.25">
      <c r="A6" s="29" t="s">
        <v>24</v>
      </c>
      <c r="B6" s="29"/>
      <c r="C6" s="29"/>
      <c r="D6" s="29"/>
      <c r="E6" s="29"/>
      <c r="F6" s="29"/>
      <c r="G6" s="29"/>
      <c r="H6" s="29"/>
      <c r="I6" s="29"/>
      <c r="J6" s="29"/>
      <c r="K6" s="29"/>
      <c r="L6" s="21"/>
      <c r="M6" s="21"/>
      <c r="N6" s="21"/>
      <c r="O6" s="21"/>
      <c r="P6" s="21"/>
      <c r="Q6" s="21"/>
    </row>
    <row r="7" spans="1:18" ht="20.25" customHeight="1" x14ac:dyDescent="0.25">
      <c r="A7" s="21" t="s">
        <v>13</v>
      </c>
      <c r="B7" s="21"/>
      <c r="C7" s="21"/>
      <c r="D7" s="21"/>
      <c r="E7" s="21"/>
      <c r="F7" s="21"/>
      <c r="G7" s="21"/>
      <c r="H7" s="21"/>
      <c r="I7" s="21"/>
      <c r="J7" s="21"/>
      <c r="K7" s="21"/>
      <c r="L7" s="21"/>
      <c r="M7" s="21"/>
      <c r="N7" s="21"/>
      <c r="O7" s="21"/>
      <c r="P7" s="21"/>
      <c r="Q7" s="21"/>
    </row>
    <row r="8" spans="1:18" x14ac:dyDescent="0.25">
      <c r="A8" s="8"/>
      <c r="B8" s="8"/>
      <c r="C8" s="8"/>
      <c r="D8" s="8"/>
      <c r="E8" s="8"/>
      <c r="F8" s="8"/>
      <c r="G8" s="8"/>
      <c r="H8" s="8"/>
      <c r="I8" s="8"/>
      <c r="J8" s="8"/>
      <c r="K8" s="8"/>
    </row>
    <row r="10" spans="1:18" x14ac:dyDescent="0.25">
      <c r="B10" s="2" t="s">
        <v>26</v>
      </c>
    </row>
    <row r="11" spans="1:18" x14ac:dyDescent="0.25">
      <c r="B11" s="2" t="s">
        <v>19</v>
      </c>
      <c r="C11" s="3"/>
      <c r="D11" s="3"/>
      <c r="E11" s="3"/>
      <c r="F11" s="3"/>
      <c r="H11" s="1" t="s">
        <v>27</v>
      </c>
    </row>
    <row r="13" spans="1:18" x14ac:dyDescent="0.25">
      <c r="B13" s="1" t="s">
        <v>25</v>
      </c>
    </row>
    <row r="15" spans="1:18" ht="25.5" customHeight="1" x14ac:dyDescent="0.25"/>
    <row r="16" spans="1:18" ht="25.5" customHeight="1" x14ac:dyDescent="0.25"/>
    <row r="17" ht="25.5" customHeight="1" x14ac:dyDescent="0.25"/>
    <row r="18" ht="25.5" customHeight="1" x14ac:dyDescent="0.25"/>
    <row r="19" ht="25.5" customHeight="1" x14ac:dyDescent="0.25"/>
  </sheetData>
  <mergeCells count="10">
    <mergeCell ref="K2:Q2"/>
    <mergeCell ref="A5:G5"/>
    <mergeCell ref="A6:K6"/>
    <mergeCell ref="A1:L1"/>
    <mergeCell ref="A2:A3"/>
    <mergeCell ref="B2:B3"/>
    <mergeCell ref="C2:C3"/>
    <mergeCell ref="D2:D3"/>
    <mergeCell ref="E2:G2"/>
    <mergeCell ref="H2:J2"/>
  </mergeCells>
  <pageMargins left="0.7" right="0.7" top="0.75" bottom="0.75" header="0.3" footer="0.3"/>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 Владимирович Жоромский</dc:creator>
  <cp:lastModifiedBy>Курц Д.А.</cp:lastModifiedBy>
  <cp:lastPrinted>2026-08-14T02:30:11Z</cp:lastPrinted>
  <dcterms:created xsi:type="dcterms:W3CDTF">2023-03-05T15:10:55Z</dcterms:created>
  <dcterms:modified xsi:type="dcterms:W3CDTF">2026-08-19T04:34:32Z</dcterms:modified>
</cp:coreProperties>
</file>