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filterPrivacy="1"/>
  <xr:revisionPtr revIDLastSave="0" documentId="13_ncr:1_{969AB03D-3012-4709-9A36-B892D25057B6}" xr6:coauthVersionLast="36" xr6:coauthVersionMax="36" xr10:uidLastSave="{00000000-0000-0000-0000-000000000000}"/>
  <bookViews>
    <workbookView xWindow="0" yWindow="0" windowWidth="24720" windowHeight="12225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" i="1" l="1"/>
  <c r="M20" i="1" s="1"/>
  <c r="M19" i="1"/>
</calcChain>
</file>

<file path=xl/sharedStrings.xml><?xml version="1.0" encoding="utf-8"?>
<sst xmlns="http://schemas.openxmlformats.org/spreadsheetml/2006/main" count="102" uniqueCount="85">
  <si>
    <t xml:space="preserve"> 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</si>
  <si>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</si>
  <si>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</si>
  <si>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</si>
  <si>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</si>
  <si>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</si>
  <si>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</si>
  <si>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</si>
  <si>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</si>
  <si>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Среднее квадратичное отклонение</t>
  </si>
  <si>
    <t>Коэффициент вариации (%)</t>
  </si>
  <si>
    <t>НМЦК (рын)</t>
  </si>
  <si>
    <t>Цена (руб.)</t>
  </si>
  <si>
    <t>Итого:</t>
  </si>
  <si>
    <t>Работник контрактной службы/контрактный управляющий:</t>
  </si>
  <si>
    <t>(должность)</t>
  </si>
  <si>
    <t>(подпись/расшифровка подписи)</t>
  </si>
  <si>
    <t>1</t>
  </si>
  <si>
    <t>Алонж АИ, 14/23-50, ТС</t>
  </si>
  <si>
    <t>шт</t>
  </si>
  <si>
    <t>622,53 
Контракт в ЕИС №1526008434724000350</t>
  </si>
  <si>
    <t xml:space="preserve">508,02 </t>
  </si>
  <si>
    <t xml:space="preserve">467,50 </t>
  </si>
  <si>
    <t>23.19.23.110</t>
  </si>
  <si>
    <t>2</t>
  </si>
  <si>
    <t>Воронка лабораторная стеклянная (Тип В)</t>
  </si>
  <si>
    <t xml:space="preserve">112,00 </t>
  </si>
  <si>
    <t xml:space="preserve">213,72 </t>
  </si>
  <si>
    <t xml:space="preserve">153,00 </t>
  </si>
  <si>
    <t>23.19.23.110-00000862</t>
  </si>
  <si>
    <t>3</t>
  </si>
  <si>
    <t>Колба коническая (тип Кн)</t>
  </si>
  <si>
    <t xml:space="preserve">216,00 </t>
  </si>
  <si>
    <t>248,15 
Контракт в ЕИС №2482503727025000066</t>
  </si>
  <si>
    <t xml:space="preserve">187,00 </t>
  </si>
  <si>
    <t>23.19.23.110-00000471</t>
  </si>
  <si>
    <t>4</t>
  </si>
  <si>
    <t xml:space="preserve">Колба коническая (тип Кн) </t>
  </si>
  <si>
    <t xml:space="preserve">230,00 </t>
  </si>
  <si>
    <t xml:space="preserve">204,00 </t>
  </si>
  <si>
    <t>23.19.23.110-00000469</t>
  </si>
  <si>
    <t>5</t>
  </si>
  <si>
    <t xml:space="preserve">Колба круглодонная (тип К) </t>
  </si>
  <si>
    <t xml:space="preserve">253,00 </t>
  </si>
  <si>
    <t>274,98 
Контракт в ЕИС №1772908209025000468</t>
  </si>
  <si>
    <t xml:space="preserve">221,00 </t>
  </si>
  <si>
    <t>23.19.23.110-00000103</t>
  </si>
  <si>
    <t>6</t>
  </si>
  <si>
    <t xml:space="preserve">394,00 </t>
  </si>
  <si>
    <t xml:space="preserve">557,73 </t>
  </si>
  <si>
    <t xml:space="preserve">335,75 </t>
  </si>
  <si>
    <t>23.19.23.110-00000098</t>
  </si>
  <si>
    <t>7</t>
  </si>
  <si>
    <t xml:space="preserve">446,00 </t>
  </si>
  <si>
    <t>529,05 
Контракт в ЕИС №1772908209025000468</t>
  </si>
  <si>
    <t xml:space="preserve">365,50 </t>
  </si>
  <si>
    <t>23.19.23.110-00000097</t>
  </si>
  <si>
    <t>8</t>
  </si>
  <si>
    <t>Переход П1-29/32-14/23</t>
  </si>
  <si>
    <t xml:space="preserve">527,00 </t>
  </si>
  <si>
    <t xml:space="preserve">680,00 </t>
  </si>
  <si>
    <t xml:space="preserve">442,00 </t>
  </si>
  <si>
    <t>9</t>
  </si>
  <si>
    <t>Холодильник ХШ-1-200-14/23-14/23 (4 шара)</t>
  </si>
  <si>
    <t xml:space="preserve">678,00 </t>
  </si>
  <si>
    <t>776,86 
Контракт в ЕИС №2027602041325000033</t>
  </si>
  <si>
    <t xml:space="preserve">569,50 </t>
  </si>
  <si>
    <t>10</t>
  </si>
  <si>
    <t>Воронка Бюхнера 50/60 мм №1</t>
  </si>
  <si>
    <t xml:space="preserve">331,00 </t>
  </si>
  <si>
    <t>492,00 
Контракт в ЕИС №1165501880425000194</t>
  </si>
  <si>
    <t xml:space="preserve">416,50 </t>
  </si>
  <si>
    <t>23.44.11.110</t>
  </si>
  <si>
    <t>Цена 1</t>
  </si>
  <si>
    <t>Цена 2</t>
  </si>
  <si>
    <t>Цена 3</t>
  </si>
  <si>
    <t>Дата подготовки обоснования НМЦК:09.06.2026</t>
  </si>
  <si>
    <t>Используемый метод определения НМЦК:</t>
  </si>
  <si>
    <t>Метод сопоставимых рыночных цен (анализ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в соответствии с п. 6 ст.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нужд».</t>
  </si>
  <si>
    <t>Характеристики объекта закупки указаны в описании объекта закупки</t>
  </si>
  <si>
    <t xml:space="preserve">/ </t>
  </si>
  <si>
    <t>Минимальное КП (руб.)</t>
  </si>
  <si>
    <t>На основании проведенного анализа рынка и расчетов, НМЦК составляет: 232 007,50 рублей.</t>
  </si>
  <si>
    <t>С целью обеспечения эффективности осуществления закупок НМЦК определена в размере минимального значения цены товара (работы, услуги) в соответствии с письмом Минфина России от 16 июня 2017 г. N 24-01-10/37713.</t>
  </si>
  <si>
    <t>Поставка лабораторной посуды для нужд РХТУ им. Д.И. Менделеева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</si>
</sst>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#########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6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.8"/>
      <color rgb="FF000000"/>
      <name val="Calibri"/>
      <family val="2"/>
      <charset val="204"/>
    </font>
    <font>
      <sz val="9"/>
      <color rgb="FF000000"/>
      <name val="Calibri"/>
      <family val="2"/>
      <charset val="204"/>
    </font>
    <font>
      <sz val="10.8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 applyAlignment="0"/>
    <xf numFmtId="0" fontId="1" fillId="0" borderId="0" applyAlignment="0"/>
  </cellStyleXfs>
  <cellXfs count="51">
    <xf numFmtId="0" fontId="0" fillId="0" borderId="0" xfId="0"/>
    <xf numFmtId="0" fontId="2" fillId="0" borderId="0" xfId="0" applyFont="1" applyFill="1" applyBorder="1"/>
    <xf numFmtId="2" fontId="3" fillId="0" borderId="0" xfId="0" applyNumberFormat="1" applyFont="1" applyFill="1" applyBorder="1" applyAlignment="1">
      <alignment vertical="top" wrapText="1"/>
    </xf>
    <xf numFmtId="0" fontId="4" fillId="0" borderId="0" xfId="0" applyFont="1" applyFill="1" applyBorder="1"/>
    <xf numFmtId="2" fontId="2" fillId="0" borderId="0" xfId="0" applyNumberFormat="1" applyFont="1" applyFill="1" applyBorder="1"/>
    <xf numFmtId="2" fontId="2" fillId="0" borderId="1" xfId="0" applyNumberFormat="1" applyFont="1" applyFill="1" applyBorder="1"/>
    <xf numFmtId="164" fontId="6" fillId="0" borderId="2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2" fontId="2" fillId="0" borderId="6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vertical="top" wrapText="1"/>
    </xf>
    <xf numFmtId="2" fontId="2" fillId="0" borderId="2" xfId="0" applyNumberFormat="1" applyFont="1" applyFill="1" applyBorder="1" applyAlignment="1">
      <alignment vertical="top"/>
    </xf>
    <xf numFmtId="0" fontId="6" fillId="0" borderId="2" xfId="0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/>
    </xf>
    <xf numFmtId="2" fontId="4" fillId="0" borderId="0" xfId="0" applyNumberFormat="1" applyFont="1" applyFill="1" applyBorder="1"/>
    <xf numFmtId="0" fontId="6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wrapText="1"/>
    </xf>
    <xf numFmtId="0" fontId="9" fillId="0" borderId="0" xfId="0" applyFont="1" applyFill="1" applyBorder="1"/>
    <xf numFmtId="0" fontId="6" fillId="0" borderId="0" xfId="0" applyFont="1" applyFill="1" applyBorder="1" applyAlignment="1">
      <alignment vertical="top" wrapText="1"/>
    </xf>
    <xf numFmtId="0" fontId="10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0" fontId="13" fillId="0" borderId="16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left" vertical="center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top" wrapText="1"/>
    </xf>
    <xf numFmtId="0" fontId="6" fillId="0" borderId="15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top" wrapText="1"/>
    </xf>
    <xf numFmtId="2" fontId="6" fillId="0" borderId="2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5" xfId="1" xr:uid="{2ECF7185-AE53-4CAF-BCAF-D84C318EFE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6</xdr:row>
      <xdr:rowOff>182245</xdr:rowOff>
    </xdr:from>
    <xdr:to>
      <xdr:col>2</xdr:col>
      <xdr:colOff>99695</xdr:colOff>
      <xdr:row>6</xdr:row>
      <xdr:rowOff>802005</xdr:rowOff>
    </xdr:to>
    <xdr:pic>
      <xdr:nvPicPr>
        <xdr:cNvPr id="6" name="Изображение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95" y="291592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12</xdr:col>
      <xdr:colOff>219075</xdr:colOff>
      <xdr:row>8</xdr:row>
      <xdr:rowOff>85725</xdr:rowOff>
    </xdr:from>
    <xdr:to>
      <xdr:col>12</xdr:col>
      <xdr:colOff>1600835</xdr:colOff>
      <xdr:row>9</xdr:row>
      <xdr:rowOff>13970</xdr:rowOff>
    </xdr:to>
    <xdr:pic>
      <xdr:nvPicPr>
        <xdr:cNvPr id="7" name="Изображение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6000" y="4762500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123825</xdr:colOff>
      <xdr:row>8</xdr:row>
      <xdr:rowOff>76200</xdr:rowOff>
    </xdr:from>
    <xdr:to>
      <xdr:col>9</xdr:col>
      <xdr:colOff>1190625</xdr:colOff>
      <xdr:row>9</xdr:row>
      <xdr:rowOff>1905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75975" y="475297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180976</xdr:colOff>
      <xdr:row>8</xdr:row>
      <xdr:rowOff>152400</xdr:rowOff>
    </xdr:from>
    <xdr:to>
      <xdr:col>10</xdr:col>
      <xdr:colOff>1200150</xdr:colOff>
      <xdr:row>8</xdr:row>
      <xdr:rowOff>485776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868276" y="4743450"/>
          <a:ext cx="1019174" cy="333376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zakupki.gov.ru/epz/contract/contractCard/common-info.html?reestrNumber=2482503727025000066" TargetMode="External"/><Relationship Id="rId7" Type="http://schemas.openxmlformats.org/officeDocument/2006/relationships/hyperlink" Target="http://zakupki.gov.ru/epz/contract/contractCard/common-info.html?reestrNumber=1165501880425000194" TargetMode="External"/><Relationship Id="rId2" Type="http://schemas.openxmlformats.org/officeDocument/2006/relationships/hyperlink" Target="http://zakupki.gov.ru/epz/contract/contractCard/common-info.html?reestrNumber=2482503727025000066" TargetMode="External"/><Relationship Id="rId1" Type="http://schemas.openxmlformats.org/officeDocument/2006/relationships/hyperlink" Target="http://zakupki.gov.ru/epz/contract/contractCard/common-info.html?reestrNumber=1526008434724000350" TargetMode="External"/><Relationship Id="rId6" Type="http://schemas.openxmlformats.org/officeDocument/2006/relationships/hyperlink" Target="http://zakupki.gov.ru/epz/contract/contractCard/common-info.html?reestrNumber=2027602041325000033" TargetMode="External"/><Relationship Id="rId5" Type="http://schemas.openxmlformats.org/officeDocument/2006/relationships/hyperlink" Target="http://zakupki.gov.ru/epz/contract/contractCard/common-info.html?reestrNumber=1772908209025000468" TargetMode="External"/><Relationship Id="rId4" Type="http://schemas.openxmlformats.org/officeDocument/2006/relationships/hyperlink" Target="http://zakupki.gov.ru/epz/contract/contractCard/common-info.html?reestrNumber=1772908209025000468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M30"/>
  <sheetViews>
    <sheetView tabSelected="1" view="pageBreakPreview" topLeftCell="A10" zoomScaleNormal="100" zoomScaleSheetLayoutView="100" workbookViewId="0">
      <selection activeCell="D19" sqref="D19"/>
    </sheetView>
  </sheetViews>
  <sheetFormatPr defaultColWidth="9" defaultRowHeight="15" x14ac:dyDescent="0.25"/>
  <cols>
    <col min="1" max="1" width="7.85546875" style="3" customWidth="1"/>
    <col min="2" max="2" width="20.85546875" style="3" customWidth="1"/>
    <col min="3" max="3" width="17.85546875" style="3" customWidth="1"/>
    <col min="4" max="4" width="31.28515625" style="3" customWidth="1"/>
    <col min="5" max="5" width="17" style="3" customWidth="1"/>
    <col min="6" max="6" width="8.85546875" style="3" customWidth="1"/>
    <col min="7" max="9" width="22" style="13" customWidth="1"/>
    <col min="10" max="10" width="20.5703125" style="13" customWidth="1"/>
    <col min="11" max="11" width="23" style="13" customWidth="1"/>
    <col min="12" max="12" width="15.140625" style="13" customWidth="1"/>
    <col min="13" max="13" width="27.7109375" style="3" customWidth="1"/>
    <col min="14" max="1006" width="9.140625" style="3" customWidth="1"/>
    <col min="1007" max="16384" width="9" style="3"/>
  </cols>
  <sheetData>
    <row r="1" spans="1:13" ht="15" customHeight="1" x14ac:dyDescent="0.25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</row>
    <row r="2" spans="1:13" ht="36" customHeight="1" x14ac:dyDescent="0.3">
      <c r="A2" s="47" t="s">
        <v>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3" x14ac:dyDescent="0.25">
      <c r="A3" s="1"/>
      <c r="B3" s="1"/>
      <c r="C3" s="1"/>
      <c r="D3" s="1"/>
      <c r="E3" s="1"/>
      <c r="F3" s="1"/>
      <c r="G3" s="4"/>
      <c r="H3" s="4"/>
      <c r="I3" s="4"/>
      <c r="J3" s="5"/>
      <c r="K3" s="4"/>
      <c r="L3" s="4"/>
    </row>
    <row r="4" spans="1:13" ht="24.75" customHeight="1" x14ac:dyDescent="0.25">
      <c r="A4" s="29" t="s">
        <v>2</v>
      </c>
      <c r="B4" s="29"/>
      <c r="C4" s="48" t="s">
        <v>79</v>
      </c>
      <c r="D4" s="48"/>
      <c r="E4" s="48"/>
      <c r="F4" s="48"/>
      <c r="G4" s="48"/>
      <c r="H4" s="48"/>
      <c r="I4" s="48"/>
      <c r="J4" s="48"/>
      <c r="K4" s="48"/>
      <c r="L4" s="48"/>
      <c r="M4" s="48"/>
    </row>
    <row r="5" spans="1:13" ht="42" customHeight="1" x14ac:dyDescent="0.25">
      <c r="A5" s="29" t="s">
        <v>77</v>
      </c>
      <c r="B5" s="29"/>
      <c r="C5" s="48" t="s">
        <v>78</v>
      </c>
      <c r="D5" s="48"/>
      <c r="E5" s="48"/>
      <c r="F5" s="48"/>
      <c r="G5" s="48"/>
      <c r="H5" s="48"/>
      <c r="I5" s="48"/>
      <c r="J5" s="48"/>
      <c r="K5" s="48"/>
      <c r="L5" s="48"/>
      <c r="M5" s="48"/>
    </row>
    <row r="6" spans="1:13" ht="33" customHeight="1" x14ac:dyDescent="0.25">
      <c r="A6" s="43" t="s">
        <v>84</v>
      </c>
      <c r="B6" s="44"/>
      <c r="C6" s="45"/>
      <c r="D6" s="45"/>
      <c r="E6" s="45"/>
      <c r="F6" s="45"/>
      <c r="G6" s="45"/>
      <c r="H6" s="45"/>
      <c r="I6" s="45"/>
      <c r="J6" s="45"/>
      <c r="K6" s="45"/>
      <c r="L6" s="45"/>
      <c r="M6" s="46"/>
    </row>
    <row r="7" spans="1:13" ht="125.25" customHeight="1" x14ac:dyDescent="0.25">
      <c r="A7" s="49" t="s">
        <v>3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</row>
    <row r="8" spans="1:13" ht="30" customHeight="1" x14ac:dyDescent="0.25">
      <c r="A8" s="29" t="s">
        <v>4</v>
      </c>
      <c r="B8" s="29" t="s">
        <v>5</v>
      </c>
      <c r="C8" s="29"/>
      <c r="D8" s="50" t="s">
        <v>6</v>
      </c>
      <c r="E8" s="29" t="s">
        <v>7</v>
      </c>
      <c r="F8" s="50" t="s">
        <v>8</v>
      </c>
      <c r="G8" s="6" t="s">
        <v>73</v>
      </c>
      <c r="H8" s="6" t="s">
        <v>74</v>
      </c>
      <c r="I8" s="6" t="s">
        <v>75</v>
      </c>
      <c r="J8" s="7" t="s">
        <v>9</v>
      </c>
      <c r="K8" s="7" t="s">
        <v>10</v>
      </c>
      <c r="L8" s="50" t="s">
        <v>81</v>
      </c>
      <c r="M8" s="8" t="s">
        <v>11</v>
      </c>
    </row>
    <row r="9" spans="1:13" ht="47.25" customHeight="1" x14ac:dyDescent="0.25">
      <c r="A9" s="29"/>
      <c r="B9" s="29"/>
      <c r="C9" s="29"/>
      <c r="D9" s="50"/>
      <c r="E9" s="29"/>
      <c r="F9" s="50"/>
      <c r="G9" s="6" t="s">
        <v>12</v>
      </c>
      <c r="H9" s="6" t="s">
        <v>12</v>
      </c>
      <c r="I9" s="6" t="s">
        <v>12</v>
      </c>
      <c r="J9" s="9"/>
      <c r="K9" s="9"/>
      <c r="L9" s="50"/>
      <c r="M9" s="10"/>
    </row>
    <row r="10" spans="1:13" ht="42" customHeight="1" x14ac:dyDescent="0.25">
      <c r="A10" s="11" t="s">
        <v>17</v>
      </c>
      <c r="B10" s="29" t="s">
        <v>18</v>
      </c>
      <c r="C10" s="29"/>
      <c r="D10" s="7" t="s">
        <v>23</v>
      </c>
      <c r="E10" s="11" t="s">
        <v>19</v>
      </c>
      <c r="F10" s="12">
        <v>100</v>
      </c>
      <c r="G10" s="22" t="s">
        <v>20</v>
      </c>
      <c r="H10" s="6" t="s">
        <v>21</v>
      </c>
      <c r="I10" s="6" t="s">
        <v>22</v>
      </c>
      <c r="J10" s="6">
        <v>80.400000000000006</v>
      </c>
      <c r="K10" s="6">
        <v>15.09</v>
      </c>
      <c r="L10" s="6">
        <v>467.5</v>
      </c>
      <c r="M10" s="6">
        <v>46750</v>
      </c>
    </row>
    <row r="11" spans="1:13" ht="42" customHeight="1" x14ac:dyDescent="0.25">
      <c r="A11" s="11" t="s">
        <v>24</v>
      </c>
      <c r="B11" s="29" t="s">
        <v>25</v>
      </c>
      <c r="C11" s="29"/>
      <c r="D11" s="7" t="s">
        <v>29</v>
      </c>
      <c r="E11" s="11" t="s">
        <v>19</v>
      </c>
      <c r="F11" s="12">
        <v>50</v>
      </c>
      <c r="G11" s="6" t="s">
        <v>26</v>
      </c>
      <c r="H11" s="6" t="s">
        <v>27</v>
      </c>
      <c r="I11" s="6" t="s">
        <v>28</v>
      </c>
      <c r="J11" s="6">
        <v>51.18</v>
      </c>
      <c r="K11" s="6">
        <v>32.07</v>
      </c>
      <c r="L11" s="6" t="s">
        <v>28</v>
      </c>
      <c r="M11" s="6">
        <f>F11*L11</f>
        <v>7650</v>
      </c>
    </row>
    <row r="12" spans="1:13" ht="42" customHeight="1" x14ac:dyDescent="0.25">
      <c r="A12" s="11" t="s">
        <v>30</v>
      </c>
      <c r="B12" s="29" t="s">
        <v>31</v>
      </c>
      <c r="C12" s="29"/>
      <c r="D12" s="7" t="s">
        <v>35</v>
      </c>
      <c r="E12" s="11" t="s">
        <v>19</v>
      </c>
      <c r="F12" s="12">
        <v>100</v>
      </c>
      <c r="G12" s="6" t="s">
        <v>32</v>
      </c>
      <c r="H12" s="23" t="s">
        <v>33</v>
      </c>
      <c r="I12" s="6" t="s">
        <v>34</v>
      </c>
      <c r="J12" s="6">
        <v>30.59</v>
      </c>
      <c r="K12" s="6">
        <v>14.09</v>
      </c>
      <c r="L12" s="6">
        <v>187</v>
      </c>
      <c r="M12" s="6">
        <v>18700</v>
      </c>
    </row>
    <row r="13" spans="1:13" ht="42" customHeight="1" x14ac:dyDescent="0.25">
      <c r="A13" s="11" t="s">
        <v>36</v>
      </c>
      <c r="B13" s="29" t="s">
        <v>37</v>
      </c>
      <c r="C13" s="29"/>
      <c r="D13" s="7" t="s">
        <v>40</v>
      </c>
      <c r="E13" s="11" t="s">
        <v>19</v>
      </c>
      <c r="F13" s="12">
        <v>100</v>
      </c>
      <c r="G13" s="6" t="s">
        <v>38</v>
      </c>
      <c r="H13" s="24" t="s">
        <v>33</v>
      </c>
      <c r="I13" s="6" t="s">
        <v>39</v>
      </c>
      <c r="J13" s="6">
        <v>22.19</v>
      </c>
      <c r="K13" s="6">
        <v>9.76</v>
      </c>
      <c r="L13" s="6">
        <v>204</v>
      </c>
      <c r="M13" s="6">
        <v>20400</v>
      </c>
    </row>
    <row r="14" spans="1:13" ht="42" customHeight="1" x14ac:dyDescent="0.25">
      <c r="A14" s="11" t="s">
        <v>41</v>
      </c>
      <c r="B14" s="29" t="s">
        <v>42</v>
      </c>
      <c r="C14" s="29"/>
      <c r="D14" s="7" t="s">
        <v>46</v>
      </c>
      <c r="E14" s="11" t="s">
        <v>19</v>
      </c>
      <c r="F14" s="12">
        <v>100</v>
      </c>
      <c r="G14" s="6" t="s">
        <v>43</v>
      </c>
      <c r="H14" s="25" t="s">
        <v>44</v>
      </c>
      <c r="I14" s="6" t="s">
        <v>45</v>
      </c>
      <c r="J14" s="6">
        <v>27.14</v>
      </c>
      <c r="K14" s="6">
        <v>10.87</v>
      </c>
      <c r="L14" s="6">
        <v>221</v>
      </c>
      <c r="M14" s="6">
        <v>22100</v>
      </c>
    </row>
    <row r="15" spans="1:13" ht="42" customHeight="1" x14ac:dyDescent="0.25">
      <c r="A15" s="11" t="s">
        <v>47</v>
      </c>
      <c r="B15" s="29" t="s">
        <v>42</v>
      </c>
      <c r="C15" s="29"/>
      <c r="D15" s="7" t="s">
        <v>51</v>
      </c>
      <c r="E15" s="11" t="s">
        <v>19</v>
      </c>
      <c r="F15" s="12">
        <v>50</v>
      </c>
      <c r="G15" s="6" t="s">
        <v>48</v>
      </c>
      <c r="H15" s="6" t="s">
        <v>49</v>
      </c>
      <c r="I15" s="6" t="s">
        <v>50</v>
      </c>
      <c r="J15" s="6">
        <v>115.09</v>
      </c>
      <c r="K15" s="6">
        <v>26.82</v>
      </c>
      <c r="L15" s="6">
        <v>335.75</v>
      </c>
      <c r="M15" s="6">
        <v>16787.5</v>
      </c>
    </row>
    <row r="16" spans="1:13" ht="42" customHeight="1" x14ac:dyDescent="0.25">
      <c r="A16" s="11" t="s">
        <v>52</v>
      </c>
      <c r="B16" s="29" t="s">
        <v>42</v>
      </c>
      <c r="C16" s="29"/>
      <c r="D16" s="7" t="s">
        <v>56</v>
      </c>
      <c r="E16" s="11" t="s">
        <v>19</v>
      </c>
      <c r="F16" s="12">
        <v>100</v>
      </c>
      <c r="G16" s="6" t="s">
        <v>53</v>
      </c>
      <c r="H16" s="26" t="s">
        <v>54</v>
      </c>
      <c r="I16" s="6" t="s">
        <v>55</v>
      </c>
      <c r="J16" s="6">
        <v>81.78</v>
      </c>
      <c r="K16" s="6">
        <v>18.3</v>
      </c>
      <c r="L16" s="6">
        <v>365.5</v>
      </c>
      <c r="M16" s="6">
        <v>36550</v>
      </c>
    </row>
    <row r="17" spans="1:13" ht="42" customHeight="1" x14ac:dyDescent="0.25">
      <c r="A17" s="11" t="s">
        <v>57</v>
      </c>
      <c r="B17" s="29" t="s">
        <v>58</v>
      </c>
      <c r="C17" s="29"/>
      <c r="D17" s="7" t="s">
        <v>23</v>
      </c>
      <c r="E17" s="11"/>
      <c r="F17" s="12">
        <v>50</v>
      </c>
      <c r="G17" s="6" t="s">
        <v>59</v>
      </c>
      <c r="H17" s="6" t="s">
        <v>60</v>
      </c>
      <c r="I17" s="6" t="s">
        <v>61</v>
      </c>
      <c r="J17" s="6">
        <v>120.61</v>
      </c>
      <c r="K17" s="6">
        <v>21.94</v>
      </c>
      <c r="L17" s="6">
        <v>442</v>
      </c>
      <c r="M17" s="6">
        <v>22100</v>
      </c>
    </row>
    <row r="18" spans="1:13" ht="42" customHeight="1" x14ac:dyDescent="0.25">
      <c r="A18" s="11" t="s">
        <v>62</v>
      </c>
      <c r="B18" s="29" t="s">
        <v>63</v>
      </c>
      <c r="C18" s="29"/>
      <c r="D18" s="7" t="s">
        <v>23</v>
      </c>
      <c r="E18" s="11" t="s">
        <v>19</v>
      </c>
      <c r="F18" s="12">
        <v>50</v>
      </c>
      <c r="G18" s="6" t="s">
        <v>64</v>
      </c>
      <c r="H18" s="27" t="s">
        <v>65</v>
      </c>
      <c r="I18" s="6" t="s">
        <v>66</v>
      </c>
      <c r="J18" s="6">
        <v>103.72</v>
      </c>
      <c r="K18" s="6">
        <v>15.37</v>
      </c>
      <c r="L18" s="6">
        <v>569.5</v>
      </c>
      <c r="M18" s="6">
        <v>28475</v>
      </c>
    </row>
    <row r="19" spans="1:13" ht="42" customHeight="1" x14ac:dyDescent="0.25">
      <c r="A19" s="11" t="s">
        <v>67</v>
      </c>
      <c r="B19" s="29" t="s">
        <v>68</v>
      </c>
      <c r="C19" s="29"/>
      <c r="D19" s="7" t="s">
        <v>72</v>
      </c>
      <c r="E19" s="11" t="s">
        <v>19</v>
      </c>
      <c r="F19" s="12">
        <v>30</v>
      </c>
      <c r="G19" s="6" t="s">
        <v>69</v>
      </c>
      <c r="H19" s="28" t="s">
        <v>70</v>
      </c>
      <c r="I19" s="6" t="s">
        <v>71</v>
      </c>
      <c r="J19" s="6">
        <v>80.55</v>
      </c>
      <c r="K19" s="6">
        <v>19.5</v>
      </c>
      <c r="L19" s="6" t="s">
        <v>71</v>
      </c>
      <c r="M19" s="6">
        <f>F19*L19</f>
        <v>12495</v>
      </c>
    </row>
    <row r="20" spans="1:13" ht="30" customHeight="1" x14ac:dyDescent="0.25">
      <c r="A20" s="32"/>
      <c r="B20" s="32"/>
      <c r="C20" s="32"/>
      <c r="D20" s="32"/>
      <c r="E20" s="32"/>
      <c r="F20" s="32"/>
      <c r="G20" s="32"/>
      <c r="H20" s="32"/>
      <c r="I20" s="32"/>
      <c r="J20" s="32"/>
      <c r="L20" s="11" t="s">
        <v>13</v>
      </c>
      <c r="M20" s="6">
        <f>SUM(M10:M19)</f>
        <v>232007.5</v>
      </c>
    </row>
    <row r="21" spans="1:13" ht="30" customHeight="1" x14ac:dyDescent="0.25">
      <c r="A21" s="33" t="s">
        <v>82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5"/>
    </row>
    <row r="22" spans="1:13" ht="30" customHeight="1" x14ac:dyDescent="0.25">
      <c r="A22" s="36" t="s">
        <v>83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</row>
    <row r="24" spans="1:13" x14ac:dyDescent="0.25">
      <c r="A24" s="36" t="s">
        <v>76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</row>
    <row r="25" spans="1:13" ht="15.75" thickBot="1" x14ac:dyDescent="0.3">
      <c r="A25" s="1"/>
      <c r="B25" s="1"/>
      <c r="C25" s="1"/>
      <c r="D25" s="1"/>
      <c r="E25" s="1"/>
      <c r="F25" s="1"/>
      <c r="G25" s="4"/>
      <c r="H25" s="4"/>
      <c r="I25" s="4"/>
      <c r="J25" s="4"/>
      <c r="K25" s="4"/>
      <c r="L25" s="4"/>
    </row>
    <row r="26" spans="1:13" ht="15.75" thickBot="1" x14ac:dyDescent="0.3">
      <c r="A26" s="37" t="s">
        <v>14</v>
      </c>
      <c r="B26" s="38"/>
      <c r="C26" s="38"/>
      <c r="D26" s="38"/>
      <c r="E26" s="14"/>
      <c r="G26" s="3"/>
      <c r="H26" s="3"/>
      <c r="I26" s="3"/>
      <c r="J26" s="3"/>
      <c r="K26" s="3"/>
      <c r="L26" s="3"/>
    </row>
    <row r="27" spans="1:13" x14ac:dyDescent="0.25">
      <c r="A27" s="39"/>
      <c r="B27" s="40"/>
      <c r="C27" s="40"/>
      <c r="D27" s="40"/>
      <c r="E27" s="15"/>
      <c r="F27" s="16"/>
      <c r="G27" s="3"/>
      <c r="H27" s="3"/>
      <c r="I27" s="3"/>
      <c r="J27" s="3"/>
      <c r="K27" s="3"/>
      <c r="L27" s="3"/>
    </row>
    <row r="28" spans="1:13" ht="15.75" thickBot="1" x14ac:dyDescent="0.3">
      <c r="A28" s="41" t="s">
        <v>15</v>
      </c>
      <c r="B28" s="42"/>
      <c r="C28" s="42"/>
      <c r="D28" s="42"/>
      <c r="E28" s="17"/>
      <c r="F28" s="16"/>
      <c r="G28" s="3"/>
      <c r="H28" s="3"/>
      <c r="I28" s="3"/>
      <c r="J28" s="3"/>
      <c r="K28" s="3"/>
      <c r="L28" s="3"/>
    </row>
    <row r="29" spans="1:13" x14ac:dyDescent="0.25">
      <c r="A29" s="39" t="s">
        <v>80</v>
      </c>
      <c r="B29" s="40"/>
      <c r="C29" s="40"/>
      <c r="D29" s="40"/>
      <c r="E29" s="18"/>
      <c r="F29" s="16"/>
      <c r="G29" s="3"/>
      <c r="H29" s="3"/>
      <c r="I29" s="3"/>
      <c r="J29" s="3"/>
      <c r="K29" s="3"/>
      <c r="L29" s="3"/>
    </row>
    <row r="30" spans="1:13" ht="16.5" thickBot="1" x14ac:dyDescent="0.3">
      <c r="A30" s="30" t="s">
        <v>16</v>
      </c>
      <c r="B30" s="31"/>
      <c r="C30" s="31"/>
      <c r="D30" s="31"/>
      <c r="E30" s="19"/>
      <c r="F30" s="20"/>
      <c r="G30" s="21"/>
      <c r="H30" s="21"/>
      <c r="I30" s="21"/>
      <c r="J30" s="3"/>
      <c r="K30" s="3"/>
      <c r="L30" s="3"/>
    </row>
  </sheetData>
  <mergeCells count="32">
    <mergeCell ref="B10:C10"/>
    <mergeCell ref="A7:M7"/>
    <mergeCell ref="A8:A9"/>
    <mergeCell ref="B8:C9"/>
    <mergeCell ref="D8:D9"/>
    <mergeCell ref="E8:E9"/>
    <mergeCell ref="F8:F9"/>
    <mergeCell ref="L8:L9"/>
    <mergeCell ref="A6:M6"/>
    <mergeCell ref="A2:M2"/>
    <mergeCell ref="A4:B4"/>
    <mergeCell ref="C4:M4"/>
    <mergeCell ref="A5:B5"/>
    <mergeCell ref="C5:M5"/>
    <mergeCell ref="A30:D30"/>
    <mergeCell ref="A20:J20"/>
    <mergeCell ref="A21:M21"/>
    <mergeCell ref="A24:M24"/>
    <mergeCell ref="A26:D26"/>
    <mergeCell ref="A27:D27"/>
    <mergeCell ref="A28:D28"/>
    <mergeCell ref="A29:D29"/>
    <mergeCell ref="A22:M22"/>
    <mergeCell ref="B16:C16"/>
    <mergeCell ref="B17:C17"/>
    <mergeCell ref="B18:C18"/>
    <mergeCell ref="B19:C19"/>
    <mergeCell ref="B11:C11"/>
    <mergeCell ref="B12:C12"/>
    <mergeCell ref="B13:C13"/>
    <mergeCell ref="B14:C14"/>
    <mergeCell ref="B15:C15"/>
  </mergeCells>
  <hyperlinks>
    <hyperlink ref="G10" r:id="rId1" xr:uid="{00000000-0004-0000-0000-000000000000}"/>
    <hyperlink ref="H12" r:id="rId2" xr:uid="{00000000-0004-0000-0000-000001000000}"/>
    <hyperlink ref="H13" r:id="rId3" xr:uid="{00000000-0004-0000-0000-000002000000}"/>
    <hyperlink ref="H14" r:id="rId4" xr:uid="{00000000-0004-0000-0000-000003000000}"/>
    <hyperlink ref="H16" r:id="rId5" xr:uid="{00000000-0004-0000-0000-000004000000}"/>
    <hyperlink ref="H18" r:id="rId6" xr:uid="{00000000-0004-0000-0000-000005000000}"/>
    <hyperlink ref="H19" r:id="rId7" xr:uid="{00000000-0004-0000-0000-000006000000}"/>
  </hyperlinks>
  <pageMargins left="0.39370078740157483" right="0.39370078740157483" top="0.39370078740157483" bottom="0.39370078740157483" header="0" footer="0"/>
  <pageSetup paperSize="9" scale="54" fitToHeight="0" orientation="landscape" r:id="rId8"/>
  <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2026-06-15T15:27:41Z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