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ustom\OTylO\.Орлова\ВВК\ОХРАНА ТРУДА\СИЗ\СИЗ Магадан 2026\"/>
    </mc:Choice>
  </mc:AlternateContent>
  <bookViews>
    <workbookView xWindow="150" yWindow="45" windowWidth="24240" windowHeight="7200"/>
  </bookViews>
  <sheets>
    <sheet name="CИЗ" sheetId="1" r:id="rId1"/>
  </sheets>
  <definedNames>
    <definedName name="_xlnm.Print_Area" localSheetId="0">CИЗ!$A$1:$M$30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 s="1"/>
  <c r="L20" i="1"/>
  <c r="I21" i="1"/>
  <c r="J21" i="1"/>
  <c r="L21" i="1"/>
  <c r="L23" i="1" l="1"/>
  <c r="K21" i="1"/>
  <c r="D23" i="1" l="1"/>
  <c r="L22" i="1" l="1"/>
</calcChain>
</file>

<file path=xl/sharedStrings.xml><?xml version="1.0" encoding="utf-8"?>
<sst xmlns="http://schemas.openxmlformats.org/spreadsheetml/2006/main" count="39" uniqueCount="38">
  <si>
    <t>(указывается предмет контракта)</t>
  </si>
  <si>
    <t>Основные характеристики объекта закупки</t>
  </si>
  <si>
    <t>Среднее квадратичное отклонение</t>
  </si>
  <si>
    <t>Коэффициент вариации, %</t>
  </si>
  <si>
    <t>Используемый метод определения начальной (максимальной) цены контракта, с обоснованием</t>
  </si>
  <si>
    <r>
      <t xml:space="preserve">                           
где:
НМЦК</t>
    </r>
    <r>
      <rPr>
        <vertAlign val="superscript"/>
        <sz val="12"/>
        <color theme="1"/>
        <rFont val="Times New Roman"/>
        <family val="1"/>
        <charset val="204"/>
      </rPr>
      <t>рын</t>
    </r>
    <r>
      <rPr>
        <sz val="12"/>
        <color theme="1"/>
        <rFont val="Times New Roman"/>
        <family val="1"/>
        <charset val="204"/>
      </rPr>
      <t xml:space="preserve">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</si>
  <si>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Расчет НМЦК</t>
  </si>
  <si>
    <t>Сумма, руб.</t>
  </si>
  <si>
    <t>Наименование товара</t>
  </si>
  <si>
    <t>Единица измерения</t>
  </si>
  <si>
    <t>Количество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</si>
  <si>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</si>
  <si>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</si>
  <si>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</si>
  <si>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</si>
  <si>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</si>
  <si>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</si>
  <si>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Исполнитель:</t>
  </si>
  <si>
    <t>итого</t>
  </si>
  <si>
    <t>Приложение № 2</t>
  </si>
  <si>
    <t>Приобретение и поставка средств индивидуальной защиты</t>
  </si>
  <si>
    <t xml:space="preserve">В соответствии с нормативным методом (приказ ФТС России от 31.05.2022 № 421 «Об утверждении Правил определения нормативных затрат на обеспечение функций ФТС России, территориальных таможенных органов Российской Федерации, представительств (представителей) таможенной службы Российской Федерации в иностранных государствах и учреждений, находящихся в ведении ФТС России».
п. 6.10.21 Затраты на приобретение СИЗ определяются по формуле: З КП = ∑ Рi × Qi, где
Рi – цена приобретения i-й единицы, Qi – планируемое к приобретению количество i-х единиц, определяемое с учетом приложения № 31 к Правилам.
</t>
  </si>
  <si>
    <r>
      <t>Приобретение и поставка средств индивидуальной защиты в соотве</t>
    </r>
    <r>
      <rPr>
        <sz val="12"/>
        <rFont val="Times New Roman"/>
        <family val="1"/>
        <charset val="204"/>
      </rPr>
      <t>тствии с Приложением № 1 к Извещению об осуществлении закупки.</t>
    </r>
  </si>
  <si>
    <t>/ В.В.Кудрявцева</t>
  </si>
  <si>
    <r>
      <t>НМЦК</t>
    </r>
    <r>
      <rPr>
        <b/>
        <vertAlign val="superscript"/>
        <sz val="12"/>
        <rFont val="Times New Roman"/>
        <family val="1"/>
        <charset val="204"/>
      </rPr>
      <t>рын</t>
    </r>
    <r>
      <rPr>
        <b/>
        <sz val="12"/>
        <rFont val="Times New Roman"/>
        <family val="1"/>
        <charset val="204"/>
      </rPr>
      <t xml:space="preserve"> =  </t>
    </r>
  </si>
  <si>
    <t>рублей</t>
  </si>
  <si>
    <t xml:space="preserve">Ботинки мужские
(ОКПД 2:15.20.32.120:
Обувь различная специальная)
</t>
  </si>
  <si>
    <t>пар.</t>
  </si>
  <si>
    <t xml:space="preserve">Полуботинки женские
(ОКПД 2:15.20.32.120:
Обувь различная специальная)
</t>
  </si>
  <si>
    <t xml:space="preserve">               Обоснование начальной (максимальной) цены контракта      </t>
  </si>
  <si>
    <t>1. КП № 1 (вх.04185 от 31.03.2026) - (Источник № 1)</t>
  </si>
  <si>
    <t xml:space="preserve">Для определения начальной (максимальной) цены контракта (далее - НМЦК) использован метод сопоставимых рыночных цен (анализа рынка) как приоритетный в соответствии с положениями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нужд».
Особенности определения НМЦК, установленные подпунктом «в» пункта 7 постановления Правительства РФ от 23 декабря 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- постановление Правительства РФ № 1875), не применяются в соответствии с абзацем 3 подпункта «г» пункта 7 постановления Правительства РФ № 1875 (в связи с неприменением запрета в соответствии с абзацем 3 подпункта «и» пункта 5 постановления Правительства РФ № 1875).
</t>
  </si>
  <si>
    <t>Определение совокупности значения цен мыла и крема неоднородна. Заказчик, руководствуясь п. 3.7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утвержденных Приказом Минэкономразвития РФ от 02.10.2013 № 567 в целях получения дополнительной ценовой информации в отношении данной услуги, воспользовался правом в поисках необходимой информации в интернет-сайтах.</t>
  </si>
  <si>
    <t>Совокупность значений по позициям расчета НМЦК  однородна (12,86 %). Проведение дополнительных исследований в целях получения количества ценовой информации не требуется.</t>
  </si>
  <si>
    <t>Дата подготовки обоснования НМЦК: 27.07.2026</t>
  </si>
  <si>
    <t xml:space="preserve">3. Ссылка из источника Интернет (www.sprets.ru), (unionspb.com)  - (Источник № 3)
</t>
  </si>
  <si>
    <t xml:space="preserve"> Заказчиком проведено исследование рынка. Направлены запросы о предоставлении ценовой информации письмом: от 27.03.2026 № 24-70/03144 «О запросе ценовой информации» в адрес 6-ти потенциальных Исполнителей, на который получены ответы 3-х Исполнителей.                                                                                            </t>
  </si>
  <si>
    <t>2. КП № 2 (вх.10705 от 28.07.2026) - (Источник №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</si>
</sst>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justify" vertical="top" wrapText="1"/>
    </xf>
    <xf numFmtId="4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49" fontId="4" fillId="0" borderId="0" xfId="0" applyNumberFormat="1" applyFont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justify" vertical="top" wrapText="1"/>
    </xf>
    <xf numFmtId="0" fontId="0" fillId="2" borderId="11" xfId="0" applyFill="1" applyBorder="1" applyAlignment="1">
      <alignment horizontal="justify" vertical="top" wrapText="1"/>
    </xf>
    <xf numFmtId="49" fontId="8" fillId="2" borderId="0" xfId="0" applyNumberFormat="1" applyFont="1" applyFill="1" applyBorder="1" applyAlignment="1">
      <alignment horizontal="justify" vertical="top" wrapText="1"/>
    </xf>
    <xf numFmtId="49" fontId="8" fillId="2" borderId="11" xfId="0" applyNumberFormat="1" applyFont="1" applyFill="1" applyBorder="1" applyAlignment="1">
      <alignment horizontal="justify" vertical="top" wrapText="1"/>
    </xf>
    <xf numFmtId="49" fontId="2" fillId="2" borderId="0" xfId="0" applyNumberFormat="1" applyFont="1" applyFill="1" applyBorder="1" applyAlignment="1">
      <alignment horizontal="left" vertical="top" wrapText="1"/>
    </xf>
    <xf numFmtId="4" fontId="12" fillId="0" borderId="14" xfId="0" applyNumberFormat="1" applyFont="1" applyBorder="1" applyAlignment="1">
      <alignment vertical="top" wrapText="1"/>
    </xf>
    <xf numFmtId="0" fontId="2" fillId="0" borderId="15" xfId="0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justify" vertical="top" wrapText="1"/>
    </xf>
    <xf numFmtId="49" fontId="8" fillId="2" borderId="0" xfId="0" applyNumberFormat="1" applyFont="1" applyFill="1" applyBorder="1" applyAlignment="1">
      <alignment horizontal="justify" vertical="top" wrapText="1"/>
    </xf>
    <xf numFmtId="49" fontId="8" fillId="2" borderId="11" xfId="0" applyNumberFormat="1" applyFont="1" applyFill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11" xfId="0" applyFont="1" applyFill="1" applyBorder="1" applyAlignment="1">
      <alignment horizontal="justify" vertical="top" wrapText="1"/>
    </xf>
    <xf numFmtId="49" fontId="2" fillId="2" borderId="10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left" vertical="top" wrapText="1"/>
    </xf>
    <xf numFmtId="49" fontId="2" fillId="2" borderId="11" xfId="0" applyNumberFormat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30958</xdr:rowOff>
    </xdr:from>
    <xdr:ext cx="1990725" cy="5286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552700" y="3031333"/>
              <a:ext cx="1990725" cy="5286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/>
                          </a:rPr>
                          <m:t>рын </m:t>
                        </m:r>
                      </m:sup>
                    </m:sSup>
                    <m:r>
                      <a:rPr lang="ru-RU" sz="1200" i="0">
                        <a:latin typeface="Cambria Math"/>
                        <a:ea typeface="Cambria Math"/>
                      </a:rPr>
                      <m:t>=</m:t>
                    </m:r>
                    <m:f>
                      <m:fPr>
                        <m:ctrlPr>
                          <a:rPr lang="ru-RU" sz="120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/>
                            <a:ea typeface="Cambria Math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200" b="0" i="1">
                        <a:latin typeface="Cambria Math"/>
                        <a:ea typeface="Cambria Math"/>
                      </a:rPr>
                      <m:t>× </m:t>
                    </m:r>
                    <m:nary>
                      <m:naryPr>
                        <m:chr m:val="∑"/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ru-RU" sz="1200" b="0" i="0">
                        <a:latin typeface="Cambria Math"/>
                        <a:ea typeface="Cambria Math"/>
                      </a:rPr>
                      <m:t>,</m:t>
                    </m:r>
                  </m:oMath>
                </m:oMathPara>
              </a14:m>
              <a:endParaRPr lang="ru-RU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000-000002000000}"/>
                </a:ext>
              </a:extLst>
            </xdr:cNvPr>
            <xdr:cNvSpPr txBox="1"/>
          </xdr:nvSpPr>
          <xdr:spPr>
            <a:xfrm>
              <a:off x="2552700" y="3031333"/>
              <a:ext cx="1990725" cy="5286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200" i="0">
                  <a:latin typeface="Cambria Math"/>
                </a:rPr>
                <a:t>〖</a:t>
              </a:r>
              <a:r>
                <a:rPr lang="ru-RU" sz="1200" b="0" i="0">
                  <a:latin typeface="Cambria Math"/>
                </a:rPr>
                <a:t>НМЦК〗^(рын )</a:t>
              </a:r>
              <a:r>
                <a:rPr lang="ru-RU" sz="1200" i="0">
                  <a:latin typeface="Cambria Math"/>
                  <a:ea typeface="Cambria Math"/>
                </a:rPr>
                <a:t>=</a:t>
              </a:r>
              <a:r>
                <a:rPr lang="en-US" sz="1200" b="0" i="0">
                  <a:latin typeface="Cambria Math"/>
                  <a:ea typeface="Cambria Math"/>
                </a:rPr>
                <a:t>𝑣</a:t>
              </a:r>
              <a:r>
                <a:rPr lang="ru-RU" sz="1200" b="0" i="0">
                  <a:latin typeface="Cambria Math"/>
                  <a:ea typeface="Cambria Math"/>
                </a:rPr>
                <a:t>/</a:t>
              </a:r>
              <a:r>
                <a:rPr lang="en-US" sz="1200" b="0" i="0">
                  <a:latin typeface="Cambria Math"/>
                  <a:ea typeface="Cambria Math"/>
                </a:rPr>
                <a:t>𝑛×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∑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𝑖=1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^𝑛▒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ц_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 </a:t>
              </a:r>
              <a:r>
                <a:rPr lang="ru-RU" sz="1200" b="0" i="0">
                  <a:latin typeface="Cambria Math"/>
                  <a:ea typeface="Cambria Math"/>
                </a:rPr>
                <a:t>,</a:t>
              </a:r>
              <a:endParaRPr lang="ru-RU" sz="1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1"/>
  <sheetViews>
    <sheetView tabSelected="1" view="pageBreakPreview" topLeftCell="A16" zoomScaleNormal="100" zoomScaleSheetLayoutView="100" workbookViewId="0">
      <selection activeCell="G20" sqref="G20"/>
    </sheetView>
  </sheetViews>
  <sheetFormatPr defaultRowHeight="15" x14ac:dyDescent="0.25"/>
  <cols>
    <col min="1" max="1" width="28.140625" customWidth="1"/>
    <col min="2" max="2" width="2.7109375" customWidth="1"/>
    <col min="3" max="3" width="29.85546875" customWidth="1"/>
    <col min="4" max="4" width="12.7109375" customWidth="1"/>
    <col min="5" max="5" width="12.28515625" customWidth="1"/>
    <col min="6" max="6" width="16.42578125" customWidth="1"/>
    <col min="7" max="8" width="16.85546875" customWidth="1"/>
    <col min="9" max="9" width="14.7109375" customWidth="1"/>
    <col min="10" max="10" width="17.42578125" customWidth="1"/>
    <col min="11" max="11" width="15.85546875" customWidth="1"/>
    <col min="12" max="12" width="16.28515625" customWidth="1"/>
    <col min="13" max="13" width="2.5703125" customWidth="1"/>
    <col min="15" max="15" width="23.28515625" customWidth="1"/>
    <col min="16" max="16" width="37.7109375" customWidth="1"/>
  </cols>
  <sheetData>
    <row r="1" spans="1:21" ht="15.75" customHeight="1" x14ac:dyDescent="0.25">
      <c r="B1" s="27"/>
      <c r="C1" s="27"/>
      <c r="D1" s="29" t="s">
        <v>29</v>
      </c>
      <c r="E1" s="29"/>
      <c r="F1" s="29"/>
      <c r="G1" s="29"/>
      <c r="H1" s="29"/>
      <c r="I1" s="29"/>
      <c r="J1" s="27"/>
      <c r="K1" s="27" t="s">
        <v>19</v>
      </c>
      <c r="L1" s="27"/>
      <c r="M1" s="27"/>
      <c r="N1" s="2"/>
      <c r="O1" s="1"/>
      <c r="P1" s="1"/>
      <c r="Q1" s="1"/>
      <c r="R1" s="1"/>
      <c r="S1" s="1"/>
      <c r="T1" s="1"/>
      <c r="U1" s="1"/>
    </row>
    <row r="2" spans="1:21" ht="15" customHeight="1" x14ac:dyDescent="0.25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2"/>
      <c r="O2" s="1"/>
      <c r="P2" s="1"/>
      <c r="Q2" s="1"/>
      <c r="R2" s="1"/>
      <c r="S2" s="1"/>
      <c r="T2" s="1"/>
      <c r="U2" s="1"/>
    </row>
    <row r="3" spans="1:21" ht="15.75" x14ac:dyDescent="0.25">
      <c r="A3" s="76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"/>
      <c r="O3" s="1"/>
      <c r="P3" s="1"/>
      <c r="Q3" s="1"/>
      <c r="R3" s="1"/>
      <c r="S3" s="1"/>
      <c r="T3" s="1"/>
      <c r="U3" s="1"/>
    </row>
    <row r="4" spans="1:21" ht="11.25" customHeight="1" x14ac:dyDescent="0.25">
      <c r="A4" s="78" t="s">
        <v>21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20"/>
      <c r="N4" s="2"/>
      <c r="O4" s="1"/>
      <c r="P4" s="1"/>
      <c r="Q4" s="1"/>
      <c r="R4" s="1"/>
      <c r="S4" s="1"/>
      <c r="T4" s="1"/>
      <c r="U4" s="1"/>
    </row>
    <row r="5" spans="1:21" ht="75.75" customHeight="1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21"/>
      <c r="N5" s="2"/>
      <c r="O5" s="1"/>
      <c r="P5" s="1"/>
      <c r="Q5" s="1"/>
      <c r="R5" s="1"/>
      <c r="S5" s="1"/>
      <c r="T5" s="1"/>
      <c r="U5" s="1"/>
    </row>
    <row r="6" spans="1:21" ht="23.25" customHeight="1" x14ac:dyDescent="0.25">
      <c r="A6" s="64" t="s">
        <v>1</v>
      </c>
      <c r="B6" s="80" t="s">
        <v>22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  <c r="N6" s="2"/>
      <c r="O6" s="1"/>
      <c r="P6" s="1"/>
      <c r="Q6" s="1"/>
      <c r="R6" s="1"/>
      <c r="S6" s="1"/>
      <c r="T6" s="1"/>
      <c r="U6" s="1"/>
    </row>
    <row r="7" spans="1:21" ht="11.25" customHeight="1" x14ac:dyDescent="0.25">
      <c r="A7" s="77"/>
      <c r="B7" s="83"/>
      <c r="C7" s="84"/>
      <c r="D7" s="84"/>
      <c r="E7" s="84"/>
      <c r="F7" s="84"/>
      <c r="G7" s="84"/>
      <c r="H7" s="84"/>
      <c r="I7" s="84"/>
      <c r="J7" s="84"/>
      <c r="K7" s="84"/>
      <c r="L7" s="84"/>
      <c r="M7" s="85"/>
      <c r="N7" s="2"/>
      <c r="O7" s="1"/>
      <c r="P7" s="1"/>
      <c r="Q7" s="1"/>
      <c r="R7" s="1"/>
      <c r="S7" s="1"/>
      <c r="T7" s="1"/>
      <c r="U7" s="1"/>
    </row>
    <row r="8" spans="1:21" ht="114.75" customHeight="1" x14ac:dyDescent="0.25">
      <c r="A8" s="9" t="s">
        <v>4</v>
      </c>
      <c r="B8" s="68" t="s">
        <v>31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70"/>
      <c r="N8" s="2"/>
      <c r="O8" s="1"/>
      <c r="P8" s="1"/>
      <c r="Q8" s="1"/>
      <c r="R8" s="1"/>
      <c r="S8" s="1"/>
      <c r="T8" s="1"/>
      <c r="U8" s="1"/>
    </row>
    <row r="9" spans="1:21" ht="132.75" customHeight="1" x14ac:dyDescent="0.25">
      <c r="A9" s="64" t="s">
        <v>6</v>
      </c>
      <c r="B9" s="68" t="s">
        <v>5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2"/>
      <c r="O9" s="1"/>
      <c r="P9" s="1"/>
      <c r="Q9" s="1"/>
      <c r="R9" s="1"/>
      <c r="S9" s="1"/>
      <c r="T9" s="1"/>
      <c r="U9" s="1"/>
    </row>
    <row r="10" spans="1:21" ht="14.25" customHeight="1" x14ac:dyDescent="0.25">
      <c r="A10" s="65"/>
      <c r="B10" s="5"/>
      <c r="C10" s="6"/>
      <c r="D10" s="8"/>
      <c r="E10" s="10"/>
      <c r="F10" s="6"/>
      <c r="G10" s="6"/>
      <c r="H10" s="14"/>
      <c r="I10" s="6"/>
      <c r="J10" s="6"/>
      <c r="K10" s="6"/>
      <c r="L10" s="8"/>
      <c r="M10" s="7"/>
      <c r="N10" s="2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65"/>
      <c r="B11" s="50" t="s">
        <v>36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  <c r="N11" s="2"/>
      <c r="O11" s="1"/>
      <c r="P11" s="1"/>
      <c r="Q11" s="1"/>
      <c r="R11" s="1"/>
      <c r="S11" s="1"/>
      <c r="T11" s="1"/>
      <c r="U11" s="1"/>
    </row>
    <row r="12" spans="1:21" ht="21" customHeight="1" x14ac:dyDescent="0.25">
      <c r="A12" s="65"/>
      <c r="B12" s="61" t="s">
        <v>30</v>
      </c>
      <c r="C12" s="62"/>
      <c r="D12" s="62"/>
      <c r="E12" s="62"/>
      <c r="F12" s="62"/>
      <c r="G12" s="62"/>
      <c r="H12" s="36"/>
      <c r="I12" s="37"/>
      <c r="J12" s="37"/>
      <c r="K12" s="37"/>
      <c r="L12" s="37"/>
      <c r="M12" s="38"/>
      <c r="N12" s="2"/>
      <c r="O12" s="1"/>
      <c r="P12" s="1"/>
      <c r="Q12" s="1"/>
      <c r="R12" s="1"/>
      <c r="S12" s="1"/>
      <c r="T12" s="1"/>
      <c r="U12" s="1"/>
    </row>
    <row r="13" spans="1:21" ht="18" customHeight="1" x14ac:dyDescent="0.25">
      <c r="A13" s="65"/>
      <c r="B13" s="53" t="s">
        <v>37</v>
      </c>
      <c r="C13" s="54"/>
      <c r="D13" s="54"/>
      <c r="E13" s="54"/>
      <c r="F13" s="54"/>
      <c r="G13" s="54"/>
      <c r="H13" s="41"/>
      <c r="I13" s="39"/>
      <c r="J13" s="39"/>
      <c r="K13" s="39"/>
      <c r="L13" s="39"/>
      <c r="M13" s="40"/>
      <c r="N13" s="2"/>
      <c r="O13" s="1"/>
      <c r="P13" s="1"/>
      <c r="Q13" s="1"/>
      <c r="R13" s="1"/>
      <c r="S13" s="1"/>
      <c r="T13" s="1"/>
      <c r="U13" s="1"/>
    </row>
    <row r="14" spans="1:21" ht="51" customHeight="1" x14ac:dyDescent="0.25">
      <c r="A14" s="65"/>
      <c r="B14" s="53" t="s">
        <v>32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  <c r="N14" s="26"/>
      <c r="O14" s="25"/>
      <c r="P14" s="25"/>
      <c r="Q14" s="1"/>
      <c r="R14" s="1"/>
      <c r="S14" s="1"/>
      <c r="T14" s="1"/>
      <c r="U14" s="1"/>
    </row>
    <row r="15" spans="1:21" ht="18" customHeight="1" x14ac:dyDescent="0.25">
      <c r="A15" s="65"/>
      <c r="B15" s="46" t="s">
        <v>35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26"/>
      <c r="O15" s="25"/>
      <c r="P15" s="25"/>
      <c r="Q15" s="1"/>
      <c r="R15" s="1"/>
      <c r="S15" s="1"/>
      <c r="T15" s="1"/>
      <c r="U15" s="1"/>
    </row>
    <row r="16" spans="1:21" ht="19.5" customHeight="1" x14ac:dyDescent="0.25">
      <c r="A16" s="65"/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26"/>
      <c r="O16" s="25"/>
      <c r="P16" s="25"/>
      <c r="Q16" s="1"/>
      <c r="R16" s="1"/>
      <c r="S16" s="1"/>
      <c r="T16" s="1"/>
      <c r="U16" s="1"/>
    </row>
    <row r="17" spans="1:21" ht="19.5" customHeight="1" x14ac:dyDescent="0.25">
      <c r="A17" s="65"/>
      <c r="B17" s="71" t="s">
        <v>16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  <c r="N17" s="26"/>
      <c r="O17" s="25"/>
      <c r="P17" s="25"/>
      <c r="Q17" s="1"/>
      <c r="R17" s="1"/>
      <c r="S17" s="1"/>
      <c r="T17" s="1"/>
      <c r="U17" s="1"/>
    </row>
    <row r="18" spans="1:21" ht="23.25" customHeight="1" x14ac:dyDescent="0.25">
      <c r="A18" s="65"/>
      <c r="B18" s="3"/>
      <c r="C18" s="49" t="s">
        <v>8</v>
      </c>
      <c r="D18" s="49" t="s">
        <v>9</v>
      </c>
      <c r="E18" s="49" t="s">
        <v>10</v>
      </c>
      <c r="F18" s="49" t="s">
        <v>11</v>
      </c>
      <c r="G18" s="49"/>
      <c r="H18" s="49"/>
      <c r="I18" s="49" t="s">
        <v>15</v>
      </c>
      <c r="J18" s="49" t="s">
        <v>2</v>
      </c>
      <c r="K18" s="49" t="s">
        <v>3</v>
      </c>
      <c r="L18" s="49" t="s">
        <v>7</v>
      </c>
      <c r="M18" s="4"/>
      <c r="N18" s="26"/>
      <c r="O18" s="25"/>
      <c r="P18" s="25"/>
      <c r="Q18" s="1"/>
      <c r="R18" s="1"/>
      <c r="S18" s="1"/>
      <c r="T18" s="1"/>
      <c r="U18" s="1"/>
    </row>
    <row r="19" spans="1:21" ht="24.75" customHeight="1" x14ac:dyDescent="0.25">
      <c r="A19" s="65"/>
      <c r="B19" s="3"/>
      <c r="C19" s="49"/>
      <c r="D19" s="49"/>
      <c r="E19" s="49"/>
      <c r="F19" s="12" t="s">
        <v>12</v>
      </c>
      <c r="G19" s="12" t="s">
        <v>13</v>
      </c>
      <c r="H19" s="32" t="s">
        <v>14</v>
      </c>
      <c r="I19" s="49"/>
      <c r="J19" s="49"/>
      <c r="K19" s="49"/>
      <c r="L19" s="49"/>
      <c r="M19" s="4"/>
      <c r="N19" s="26"/>
      <c r="O19" s="25"/>
      <c r="P19" s="25"/>
      <c r="Q19" s="1"/>
      <c r="R19" s="1"/>
      <c r="S19" s="1"/>
      <c r="T19" s="1"/>
      <c r="U19" s="1"/>
    </row>
    <row r="20" spans="1:21" ht="45" customHeight="1" x14ac:dyDescent="0.25">
      <c r="A20" s="65"/>
      <c r="B20" s="3"/>
      <c r="C20" s="33" t="s">
        <v>26</v>
      </c>
      <c r="D20" s="32" t="s">
        <v>27</v>
      </c>
      <c r="E20" s="32">
        <v>5</v>
      </c>
      <c r="F20" s="28">
        <v>4739.47</v>
      </c>
      <c r="G20" s="28">
        <v>4483.5</v>
      </c>
      <c r="H20" s="28">
        <v>4514</v>
      </c>
      <c r="I20" s="28">
        <f t="shared" ref="I20:I21" si="0">ROUND(AVERAGE(F20:H20),2)</f>
        <v>4578.99</v>
      </c>
      <c r="J20" s="22">
        <f t="shared" ref="J20:J21" si="1">ROUND(STDEV(F20:H20),2)</f>
        <v>139.81</v>
      </c>
      <c r="K20" s="22">
        <f t="shared" ref="K20:K21" si="2">ROUND(J20/I20*100,2)</f>
        <v>3.05</v>
      </c>
      <c r="L20" s="28">
        <f t="shared" ref="L20:L21" si="3">ROUND(I20*E20,2)</f>
        <v>22894.95</v>
      </c>
      <c r="M20" s="4"/>
      <c r="N20" s="26"/>
      <c r="O20" s="25"/>
      <c r="P20" s="25"/>
      <c r="Q20" s="1"/>
      <c r="R20" s="1"/>
      <c r="S20" s="1"/>
      <c r="T20" s="1"/>
      <c r="U20" s="1"/>
    </row>
    <row r="21" spans="1:21" ht="42" customHeight="1" thickBot="1" x14ac:dyDescent="0.3">
      <c r="A21" s="65"/>
      <c r="B21" s="3"/>
      <c r="C21" s="33" t="s">
        <v>28</v>
      </c>
      <c r="D21" s="32" t="s">
        <v>27</v>
      </c>
      <c r="E21" s="32">
        <v>2</v>
      </c>
      <c r="F21" s="28">
        <v>3810.24</v>
      </c>
      <c r="G21" s="28">
        <v>3229.34</v>
      </c>
      <c r="H21" s="28">
        <v>3229.67</v>
      </c>
      <c r="I21" s="28">
        <f t="shared" si="0"/>
        <v>3423.08</v>
      </c>
      <c r="J21" s="22">
        <f t="shared" si="1"/>
        <v>335.29</v>
      </c>
      <c r="K21" s="22">
        <f t="shared" si="2"/>
        <v>9.7899999999999991</v>
      </c>
      <c r="L21" s="28">
        <f t="shared" si="3"/>
        <v>6846.16</v>
      </c>
      <c r="M21" s="4"/>
      <c r="N21" s="26"/>
      <c r="O21" s="25"/>
      <c r="P21" s="25"/>
      <c r="Q21" s="1"/>
      <c r="R21" s="1"/>
      <c r="S21" s="1"/>
      <c r="T21" s="1"/>
      <c r="U21" s="1"/>
    </row>
    <row r="22" spans="1:21" ht="12.75" hidden="1" customHeight="1" x14ac:dyDescent="0.25">
      <c r="A22" s="65"/>
      <c r="B22" s="3"/>
      <c r="C22" s="56" t="s">
        <v>18</v>
      </c>
      <c r="D22" s="57"/>
      <c r="E22" s="57"/>
      <c r="F22" s="58"/>
      <c r="G22" s="58"/>
      <c r="H22" s="58"/>
      <c r="I22" s="58"/>
      <c r="J22" s="58"/>
      <c r="K22" s="58"/>
      <c r="L22" s="23" t="e">
        <f>SUM(#REF!)</f>
        <v>#REF!</v>
      </c>
      <c r="M22" s="4"/>
      <c r="N22" s="26"/>
      <c r="O22" s="25"/>
      <c r="P22" s="25"/>
      <c r="Q22" s="1"/>
      <c r="R22" s="1"/>
      <c r="S22" s="1"/>
      <c r="T22" s="1"/>
      <c r="U22" s="1"/>
    </row>
    <row r="23" spans="1:21" ht="21.75" customHeight="1" thickBot="1" x14ac:dyDescent="0.3">
      <c r="A23" s="66"/>
      <c r="B23" s="59" t="s">
        <v>24</v>
      </c>
      <c r="C23" s="60"/>
      <c r="D23" s="42">
        <f>L23</f>
        <v>29741.11</v>
      </c>
      <c r="E23" s="43" t="s">
        <v>25</v>
      </c>
      <c r="F23" s="44"/>
      <c r="G23" s="30"/>
      <c r="H23" s="30"/>
      <c r="I23" s="30"/>
      <c r="J23" s="30"/>
      <c r="K23" s="30"/>
      <c r="L23" s="34">
        <f>L20+L21</f>
        <v>29741.11</v>
      </c>
      <c r="M23" s="31"/>
      <c r="N23" s="26"/>
      <c r="O23" s="25"/>
      <c r="P23" s="25"/>
      <c r="Q23" s="1"/>
      <c r="R23" s="1"/>
      <c r="S23" s="1"/>
      <c r="T23" s="1"/>
      <c r="U23" s="1"/>
    </row>
    <row r="24" spans="1:21" ht="15.75" x14ac:dyDescent="0.25">
      <c r="A24" s="65"/>
      <c r="B24" s="3"/>
      <c r="C24" s="35" t="s">
        <v>33</v>
      </c>
      <c r="D24" s="15"/>
      <c r="E24" s="16"/>
      <c r="F24" s="11"/>
      <c r="G24" s="11"/>
      <c r="H24" s="11"/>
      <c r="I24" s="11"/>
      <c r="J24" s="11"/>
      <c r="K24" s="11"/>
      <c r="L24" s="11"/>
      <c r="M24" s="4"/>
      <c r="N24" s="26"/>
      <c r="O24" s="25"/>
      <c r="P24" s="25"/>
      <c r="Q24" s="1"/>
      <c r="R24" s="1"/>
      <c r="S24" s="1"/>
      <c r="T24" s="1"/>
      <c r="U24" s="1"/>
    </row>
    <row r="25" spans="1:21" ht="15.75" x14ac:dyDescent="0.25">
      <c r="A25" s="67" t="s">
        <v>34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26"/>
      <c r="O25" s="25"/>
      <c r="P25" s="25"/>
      <c r="Q25" s="1"/>
      <c r="R25" s="1"/>
      <c r="S25" s="1"/>
      <c r="T25" s="1"/>
      <c r="U25" s="1"/>
    </row>
    <row r="26" spans="1:21" ht="15.75" x14ac:dyDescent="0.25">
      <c r="A26" s="17" t="s">
        <v>17</v>
      </c>
      <c r="B26" s="17"/>
      <c r="C26" s="17"/>
      <c r="D26" s="17"/>
      <c r="E26" s="17"/>
      <c r="F26" s="17"/>
      <c r="G26" s="17"/>
      <c r="H26" s="21"/>
      <c r="I26" s="17"/>
      <c r="J26" s="17"/>
      <c r="K26" s="17"/>
      <c r="L26" s="17"/>
      <c r="M26" s="17"/>
      <c r="N26" s="26"/>
      <c r="O26" s="25"/>
      <c r="P26" s="25"/>
      <c r="Q26" s="1"/>
      <c r="R26" s="1"/>
      <c r="S26" s="1"/>
      <c r="T26" s="1"/>
      <c r="U26" s="1"/>
    </row>
    <row r="27" spans="1:21" ht="15.75" x14ac:dyDescent="0.25">
      <c r="A27" s="74"/>
      <c r="B27" s="74"/>
      <c r="C27" s="74"/>
      <c r="D27" s="74"/>
      <c r="E27" s="45"/>
      <c r="F27" s="45"/>
      <c r="G27" s="45"/>
      <c r="H27" s="45"/>
      <c r="I27" s="45"/>
      <c r="J27" s="45"/>
      <c r="K27" s="45"/>
      <c r="L27" s="45"/>
      <c r="M27" s="17"/>
      <c r="N27" s="26"/>
      <c r="O27" s="25"/>
      <c r="P27" s="25"/>
      <c r="Q27" s="1"/>
      <c r="R27" s="1"/>
      <c r="S27" s="1"/>
      <c r="T27" s="1"/>
      <c r="U27" s="1"/>
    </row>
    <row r="28" spans="1:21" ht="15.75" x14ac:dyDescent="0.25">
      <c r="A28" s="21"/>
      <c r="B28" s="17"/>
      <c r="C28" s="17"/>
      <c r="D28" s="17"/>
      <c r="E28" s="45"/>
      <c r="F28" s="45"/>
      <c r="G28" s="45"/>
      <c r="H28" s="45"/>
      <c r="I28" s="45"/>
      <c r="J28" s="45"/>
      <c r="K28" s="45"/>
      <c r="L28" s="45"/>
      <c r="M28" s="17"/>
      <c r="N28" s="26"/>
      <c r="O28" s="25"/>
      <c r="P28" s="25"/>
      <c r="Q28" s="1"/>
      <c r="R28" s="1"/>
      <c r="S28" s="1"/>
      <c r="T28" s="1"/>
      <c r="U28" s="1"/>
    </row>
    <row r="29" spans="1:21" ht="15.75" x14ac:dyDescent="0.25">
      <c r="A29" s="19"/>
      <c r="B29" s="17"/>
      <c r="C29" s="17" t="s">
        <v>23</v>
      </c>
      <c r="D29" s="17"/>
      <c r="E29" s="17"/>
      <c r="F29" s="17"/>
      <c r="G29" s="17"/>
      <c r="H29" s="21"/>
      <c r="I29" s="17"/>
      <c r="J29" s="17"/>
      <c r="K29" s="17"/>
      <c r="L29" s="17"/>
      <c r="M29" s="17"/>
      <c r="N29" s="26"/>
      <c r="O29" s="25"/>
      <c r="P29" s="25"/>
      <c r="Q29" s="1"/>
      <c r="R29" s="1"/>
      <c r="S29" s="1"/>
      <c r="T29" s="1"/>
      <c r="U29" s="1"/>
    </row>
    <row r="30" spans="1:21" ht="15.75" x14ac:dyDescent="0.25">
      <c r="A30" s="18"/>
      <c r="B30" s="17"/>
      <c r="C30" s="17"/>
      <c r="D30" s="17"/>
      <c r="E30" s="17"/>
      <c r="F30" s="17"/>
      <c r="G30" s="17"/>
      <c r="H30" s="21"/>
      <c r="I30" s="17"/>
      <c r="J30" s="17"/>
      <c r="K30" s="17"/>
      <c r="L30" s="17"/>
      <c r="M30" s="17"/>
      <c r="N30" s="26"/>
      <c r="O30" s="25"/>
      <c r="P30" s="25"/>
      <c r="Q30" s="1"/>
      <c r="R30" s="1"/>
      <c r="S30" s="1"/>
      <c r="T30" s="1"/>
      <c r="U30" s="1"/>
    </row>
    <row r="31" spans="1:21" ht="15.7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7"/>
      <c r="N31" s="26"/>
      <c r="O31" s="25"/>
      <c r="P31" s="25"/>
      <c r="Q31" s="1"/>
      <c r="R31" s="1"/>
      <c r="S31" s="1"/>
      <c r="T31" s="1"/>
      <c r="U31" s="1"/>
    </row>
    <row r="32" spans="1:21" ht="15.75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7"/>
      <c r="N32" s="26"/>
      <c r="O32" s="25"/>
      <c r="P32" s="25"/>
      <c r="Q32" s="1"/>
      <c r="R32" s="1"/>
      <c r="S32" s="1"/>
      <c r="T32" s="1"/>
      <c r="U32" s="1"/>
    </row>
    <row r="33" spans="1:21" ht="15.75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17"/>
      <c r="N33" s="26"/>
      <c r="O33" s="25"/>
      <c r="P33" s="25"/>
      <c r="Q33" s="1"/>
      <c r="R33" s="1"/>
      <c r="S33" s="1"/>
      <c r="T33" s="1"/>
      <c r="U33" s="1"/>
    </row>
    <row r="34" spans="1:21" ht="15.75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17"/>
      <c r="N34" s="26"/>
      <c r="O34" s="25"/>
      <c r="P34" s="25"/>
      <c r="Q34" s="1"/>
      <c r="R34" s="1"/>
      <c r="S34" s="1"/>
      <c r="T34" s="1"/>
      <c r="U34" s="1"/>
    </row>
    <row r="35" spans="1:21" ht="12.75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13"/>
      <c r="N35" s="26"/>
      <c r="O35" s="25"/>
      <c r="P35" s="25"/>
      <c r="Q35" s="1"/>
      <c r="R35" s="1"/>
      <c r="S35" s="1"/>
      <c r="T35" s="1"/>
      <c r="U35" s="1"/>
    </row>
    <row r="36" spans="1:21" ht="15.75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25"/>
      <c r="L36" s="25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25"/>
      <c r="L37" s="25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</sheetData>
  <mergeCells count="31">
    <mergeCell ref="A2:M2"/>
    <mergeCell ref="A3:M3"/>
    <mergeCell ref="A6:A7"/>
    <mergeCell ref="A4:L5"/>
    <mergeCell ref="B8:M8"/>
    <mergeCell ref="B6:M7"/>
    <mergeCell ref="A37:J37"/>
    <mergeCell ref="I18:I19"/>
    <mergeCell ref="J18:J19"/>
    <mergeCell ref="A9:A24"/>
    <mergeCell ref="A25:M25"/>
    <mergeCell ref="B9:M9"/>
    <mergeCell ref="K18:K19"/>
    <mergeCell ref="L18:L19"/>
    <mergeCell ref="B17:M17"/>
    <mergeCell ref="F18:H18"/>
    <mergeCell ref="E18:E19"/>
    <mergeCell ref="D18:D19"/>
    <mergeCell ref="B15:M15"/>
    <mergeCell ref="A27:D27"/>
    <mergeCell ref="A36:J36"/>
    <mergeCell ref="E28:L28"/>
    <mergeCell ref="B16:M16"/>
    <mergeCell ref="C18:C19"/>
    <mergeCell ref="B11:M11"/>
    <mergeCell ref="B14:M14"/>
    <mergeCell ref="C22:K22"/>
    <mergeCell ref="B23:C23"/>
    <mergeCell ref="B12:G12"/>
    <mergeCell ref="B13:G13"/>
    <mergeCell ref="E27:L27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CИЗ</vt:lpstr>
      <vt:lpstr>CИЗ!Область_печати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Кудрявцева Валентина Валерьевна</cp:lastModifiedBy>
  <cp:lastPrinted>2026-07-28T21:50:04Z</cp:lastPrinted>
  <dcterms:created xsi:type="dcterms:W3CDTF">2022-01-26T07:08:56Z</dcterms:created>
  <dcterms:modified xsi:type="dcterms:W3CDTF">2026-07-28T21:50:53Z</dcterms:modified>
</cp:coreProperties>
</file>